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V\"/>
    </mc:Choice>
  </mc:AlternateContent>
  <bookViews>
    <workbookView xWindow="0" yWindow="0" windowWidth="28800" windowHeight="12135"/>
  </bookViews>
  <sheets>
    <sheet name="Cuadro 2 " sheetId="2" r:id="rId1"/>
  </sheets>
  <definedNames>
    <definedName name="_xlnm._FilterDatabase" localSheetId="0" hidden="1">'Cuadro 2 '!#REF!</definedName>
    <definedName name="_xlnm.Print_Area" localSheetId="0">'Cuadro 2 '!$A$1:$G$781</definedName>
    <definedName name="_xlnm.Print_Titles" localSheetId="0">'Cuadro 2 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7" i="2" l="1"/>
  <c r="G720" i="2"/>
  <c r="F720" i="2"/>
  <c r="G711" i="2"/>
  <c r="F711" i="2"/>
  <c r="G702" i="2"/>
  <c r="F702" i="2"/>
  <c r="F693" i="2"/>
  <c r="F569" i="2"/>
  <c r="F504" i="2"/>
  <c r="F501" i="2"/>
  <c r="F492" i="2"/>
  <c r="G474" i="2"/>
  <c r="F474" i="2"/>
  <c r="G460" i="2"/>
  <c r="F460" i="2"/>
  <c r="G453" i="2"/>
  <c r="F453" i="2"/>
  <c r="G452" i="2"/>
  <c r="F363" i="2"/>
  <c r="F400" i="2"/>
  <c r="F440" i="2"/>
  <c r="F306" i="2"/>
  <c r="F276" i="2"/>
  <c r="F156" i="2"/>
  <c r="F109" i="2"/>
  <c r="F49" i="2"/>
  <c r="F5" i="2"/>
  <c r="B4" i="2"/>
  <c r="F137" i="2"/>
  <c r="F131" i="2"/>
  <c r="F38" i="2"/>
  <c r="F50" i="2"/>
  <c r="F12" i="2"/>
  <c r="G773" i="2"/>
  <c r="F773" i="2"/>
  <c r="G767" i="2"/>
  <c r="F767" i="2"/>
  <c r="F701" i="2" s="1"/>
  <c r="G763" i="2"/>
  <c r="F763" i="2"/>
  <c r="G755" i="2"/>
  <c r="F755" i="2"/>
  <c r="G743" i="2"/>
  <c r="F743" i="2"/>
  <c r="G737" i="2"/>
  <c r="F737" i="2"/>
  <c r="F694" i="2"/>
  <c r="F688" i="2"/>
  <c r="F687" i="2" s="1"/>
  <c r="F681" i="2"/>
  <c r="G668" i="2"/>
  <c r="F668" i="2"/>
  <c r="G698" i="2"/>
  <c r="F698" i="2"/>
  <c r="G694" i="2"/>
  <c r="G688" i="2"/>
  <c r="G687" i="2" s="1"/>
  <c r="G681" i="2"/>
  <c r="F651" i="2"/>
  <c r="F642" i="2"/>
  <c r="G651" i="2"/>
  <c r="G642" i="2"/>
  <c r="F635" i="2"/>
  <c r="G635" i="2"/>
  <c r="G629" i="2"/>
  <c r="F629" i="2"/>
  <c r="F620" i="2"/>
  <c r="G620" i="2"/>
  <c r="G606" i="2"/>
  <c r="F606" i="2"/>
  <c r="F598" i="2"/>
  <c r="G598" i="2"/>
  <c r="G589" i="2"/>
  <c r="F589" i="2"/>
  <c r="G576" i="2"/>
  <c r="F576" i="2"/>
  <c r="G570" i="2"/>
  <c r="F570" i="2"/>
  <c r="G559" i="2"/>
  <c r="F559" i="2"/>
  <c r="G540" i="2"/>
  <c r="F540" i="2"/>
  <c r="F529" i="2"/>
  <c r="F505" i="2"/>
  <c r="F515" i="2"/>
  <c r="G529" i="2"/>
  <c r="G515" i="2"/>
  <c r="G505" i="2"/>
  <c r="G501" i="2"/>
  <c r="G492" i="2"/>
  <c r="G468" i="2"/>
  <c r="F468" i="2"/>
  <c r="G440" i="2"/>
  <c r="G434" i="2"/>
  <c r="F434" i="2"/>
  <c r="G428" i="2"/>
  <c r="F428" i="2"/>
  <c r="G416" i="2"/>
  <c r="G400" i="2"/>
  <c r="F416" i="2"/>
  <c r="F375" i="2"/>
  <c r="G375" i="2"/>
  <c r="G364" i="2"/>
  <c r="F364" i="2"/>
  <c r="F357" i="2"/>
  <c r="G357" i="2"/>
  <c r="G348" i="2"/>
  <c r="F348" i="2"/>
  <c r="G340" i="2"/>
  <c r="F340" i="2"/>
  <c r="G331" i="2"/>
  <c r="F331" i="2"/>
  <c r="G321" i="2"/>
  <c r="F321" i="2"/>
  <c r="G313" i="2"/>
  <c r="F313" i="2"/>
  <c r="G307" i="2"/>
  <c r="F307" i="2"/>
  <c r="G298" i="2"/>
  <c r="F298" i="2"/>
  <c r="G288" i="2"/>
  <c r="F288" i="2"/>
  <c r="G277" i="2"/>
  <c r="F277" i="2"/>
  <c r="G270" i="2"/>
  <c r="F270" i="2"/>
  <c r="G260" i="2"/>
  <c r="F260" i="2"/>
  <c r="G254" i="2"/>
  <c r="F254" i="2"/>
  <c r="G248" i="2"/>
  <c r="F248" i="2"/>
  <c r="G239" i="2"/>
  <c r="F239" i="2"/>
  <c r="G233" i="2"/>
  <c r="F233" i="2"/>
  <c r="G227" i="2"/>
  <c r="G218" i="2"/>
  <c r="F218" i="2"/>
  <c r="G205" i="2"/>
  <c r="F205" i="2"/>
  <c r="G191" i="2"/>
  <c r="F191" i="2"/>
  <c r="G184" i="2"/>
  <c r="F184" i="2"/>
  <c r="G175" i="2"/>
  <c r="F175" i="2"/>
  <c r="F167" i="2"/>
  <c r="G167" i="2"/>
  <c r="G157" i="2"/>
  <c r="F157" i="2"/>
  <c r="G152" i="2"/>
  <c r="F152" i="2"/>
  <c r="G143" i="2"/>
  <c r="F143" i="2"/>
  <c r="G137" i="2"/>
  <c r="G131" i="2"/>
  <c r="G124" i="2"/>
  <c r="F124" i="2"/>
  <c r="G110" i="2"/>
  <c r="F110" i="2"/>
  <c r="G92" i="2"/>
  <c r="F92" i="2"/>
  <c r="G86" i="2"/>
  <c r="F86" i="2"/>
  <c r="G78" i="2"/>
  <c r="F78" i="2"/>
  <c r="F70" i="2"/>
  <c r="G70" i="2"/>
  <c r="G59" i="2"/>
  <c r="F59" i="2"/>
  <c r="G50" i="2"/>
  <c r="G38" i="2"/>
  <c r="G31" i="2"/>
  <c r="F31" i="2"/>
  <c r="G12" i="2"/>
  <c r="G6" i="2"/>
  <c r="F6" i="2"/>
  <c r="E701" i="2"/>
  <c r="D701" i="2"/>
  <c r="C701" i="2"/>
  <c r="B701" i="2"/>
  <c r="E693" i="2"/>
  <c r="D693" i="2"/>
  <c r="C693" i="2"/>
  <c r="B693" i="2"/>
  <c r="E687" i="2"/>
  <c r="D687" i="2"/>
  <c r="C687" i="2"/>
  <c r="B687" i="2"/>
  <c r="E569" i="2"/>
  <c r="D569" i="2"/>
  <c r="C569" i="2"/>
  <c r="B569" i="2"/>
  <c r="E504" i="2"/>
  <c r="D504" i="2"/>
  <c r="C504" i="2"/>
  <c r="B504" i="2"/>
  <c r="E452" i="2"/>
  <c r="D452" i="2"/>
  <c r="C452" i="2"/>
  <c r="B452" i="2"/>
  <c r="E363" i="2"/>
  <c r="D363" i="2"/>
  <c r="C363" i="2"/>
  <c r="B363" i="2"/>
  <c r="E306" i="2"/>
  <c r="D306" i="2"/>
  <c r="C306" i="2"/>
  <c r="B306" i="2"/>
  <c r="G276" i="2"/>
  <c r="E276" i="2"/>
  <c r="D276" i="2"/>
  <c r="C276" i="2"/>
  <c r="B276" i="2"/>
  <c r="E156" i="2"/>
  <c r="D156" i="2"/>
  <c r="C156" i="2"/>
  <c r="B156" i="2"/>
  <c r="E109" i="2"/>
  <c r="D109" i="2"/>
  <c r="C109" i="2"/>
  <c r="B109" i="2"/>
  <c r="E49" i="2"/>
  <c r="D49" i="2"/>
  <c r="C49" i="2"/>
  <c r="B49" i="2"/>
  <c r="E5" i="2"/>
  <c r="D5" i="2"/>
  <c r="C5" i="2"/>
  <c r="B5" i="2"/>
  <c r="G701" i="2" l="1"/>
  <c r="F452" i="2"/>
  <c r="F4" i="2" s="1"/>
  <c r="G693" i="2"/>
  <c r="G363" i="2"/>
  <c r="G49" i="2"/>
  <c r="G569" i="2"/>
  <c r="G504" i="2"/>
  <c r="G109" i="2"/>
  <c r="D4" i="2"/>
  <c r="C4" i="2"/>
  <c r="E4" i="2"/>
  <c r="G306" i="2"/>
  <c r="G156" i="2"/>
  <c r="G5" i="2"/>
  <c r="G4" i="2" l="1"/>
</calcChain>
</file>

<file path=xl/sharedStrings.xml><?xml version="1.0" encoding="utf-8"?>
<sst xmlns="http://schemas.openxmlformats.org/spreadsheetml/2006/main" count="788" uniqueCount="733">
  <si>
    <t>Provincia, comarca indígena, distrito y corregimiento</t>
  </si>
  <si>
    <t>Explotaciones</t>
  </si>
  <si>
    <t>Superficie (en hectáreas)</t>
  </si>
  <si>
    <t>Sembrada</t>
  </si>
  <si>
    <t>Perdida</t>
  </si>
  <si>
    <t>Mecanizada</t>
  </si>
  <si>
    <t>Bocas del Toro</t>
  </si>
  <si>
    <t>Coclé</t>
  </si>
  <si>
    <t>Colón</t>
  </si>
  <si>
    <t>Chiriquí</t>
  </si>
  <si>
    <t>Darién</t>
  </si>
  <si>
    <t>Sambú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</si>
  <si>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</si>
  <si>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</si>
  <si>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</si>
  <si>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</si>
  <si>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</si>
  <si>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</si>
  <si>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</si>
  <si>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 xml:space="preserve"> -   Cantidad nula o cero.</t>
  </si>
  <si>
    <t xml:space="preserve">   </t>
  </si>
  <si>
    <t xml:space="preserve">   Bocas del Toro</t>
  </si>
  <si>
    <t xml:space="preserve">      Punta Laurel</t>
  </si>
  <si>
    <t xml:space="preserve">      Tierra Oscura</t>
  </si>
  <si>
    <t xml:space="preserve">      Bocas del Drago</t>
  </si>
  <si>
    <t xml:space="preserve">      San Cristóbal</t>
  </si>
  <si>
    <t xml:space="preserve">   Changuinola</t>
  </si>
  <si>
    <t xml:space="preserve">      Guabito</t>
  </si>
  <si>
    <t xml:space="preserve">      El Teribe</t>
  </si>
  <si>
    <t xml:space="preserve">      El Empalme</t>
  </si>
  <si>
    <t xml:space="preserve">      Las Tablas</t>
  </si>
  <si>
    <t xml:space="preserve">      Cochigró</t>
  </si>
  <si>
    <t xml:space="preserve">      La Gloria</t>
  </si>
  <si>
    <t xml:space="preserve">      Las Delicias</t>
  </si>
  <si>
    <t xml:space="preserve">      Barriada 4 de Abril</t>
  </si>
  <si>
    <t xml:space="preserve">      El Silencio</t>
  </si>
  <si>
    <t xml:space="preserve">      Finca 6</t>
  </si>
  <si>
    <t xml:space="preserve">      Finca 30</t>
  </si>
  <si>
    <t xml:space="preserve">      Finca 60</t>
  </si>
  <si>
    <t xml:space="preserve">      Barranco Adentro</t>
  </si>
  <si>
    <t xml:space="preserve">      Finca 4</t>
  </si>
  <si>
    <t xml:space="preserve">      Finca 51</t>
  </si>
  <si>
    <t xml:space="preserve">      Finca 66</t>
  </si>
  <si>
    <t xml:space="preserve">      La Mesa</t>
  </si>
  <si>
    <t xml:space="preserve">   Chiriquí Grande</t>
  </si>
  <si>
    <t xml:space="preserve">      Miramar</t>
  </si>
  <si>
    <t xml:space="preserve">      Punta Peña</t>
  </si>
  <si>
    <t xml:space="preserve">      Punta Robalo</t>
  </si>
  <si>
    <t xml:space="preserve">      Rambala</t>
  </si>
  <si>
    <t xml:space="preserve">      Bajo Cedro</t>
  </si>
  <si>
    <t xml:space="preserve">   Almirante</t>
  </si>
  <si>
    <t xml:space="preserve">      Barrio Francés</t>
  </si>
  <si>
    <t xml:space="preserve">      Barriada Guaymí</t>
  </si>
  <si>
    <t xml:space="preserve">      Nance del Risco</t>
  </si>
  <si>
    <t xml:space="preserve">      Valle de Agua Arriba</t>
  </si>
  <si>
    <t xml:space="preserve">      Valle del Risco</t>
  </si>
  <si>
    <t xml:space="preserve">      Bajo Culubre</t>
  </si>
  <si>
    <t xml:space="preserve">      Cauchero</t>
  </si>
  <si>
    <t xml:space="preserve">      Ceiba</t>
  </si>
  <si>
    <t xml:space="preserve">      Miraflores</t>
  </si>
  <si>
    <t xml:space="preserve">   Aguadulce</t>
  </si>
  <si>
    <t xml:space="preserve">      El Cristo</t>
  </si>
  <si>
    <t xml:space="preserve">      El Roble</t>
  </si>
  <si>
    <t xml:space="preserve">      Pocrí</t>
  </si>
  <si>
    <t xml:space="preserve">      Barrios Unidos</t>
  </si>
  <si>
    <t xml:space="preserve">      Pueblos Unidos</t>
  </si>
  <si>
    <t xml:space="preserve">      Virgen del Carmen</t>
  </si>
  <si>
    <t xml:space="preserve">      El Hato de San Juan de Dios</t>
  </si>
  <si>
    <t xml:space="preserve">   Antón</t>
  </si>
  <si>
    <t xml:space="preserve">      Cabuya</t>
  </si>
  <si>
    <t xml:space="preserve">      El Chirú</t>
  </si>
  <si>
    <t xml:space="preserve">      El Retiro</t>
  </si>
  <si>
    <t xml:space="preserve">      El Valle</t>
  </si>
  <si>
    <t xml:space="preserve">      Juan Díaz</t>
  </si>
  <si>
    <t xml:space="preserve">      Río Hato</t>
  </si>
  <si>
    <t xml:space="preserve">      San Juan de Dios</t>
  </si>
  <si>
    <t xml:space="preserve">      Santa Rita</t>
  </si>
  <si>
    <t xml:space="preserve">      Caballero</t>
  </si>
  <si>
    <t xml:space="preserve">   La Pintada</t>
  </si>
  <si>
    <t xml:space="preserve">      El Harino</t>
  </si>
  <si>
    <t xml:space="preserve">      El Potrero</t>
  </si>
  <si>
    <t xml:space="preserve">      Llano Grande</t>
  </si>
  <si>
    <t xml:space="preserve">      Piedras Gordas</t>
  </si>
  <si>
    <t xml:space="preserve">      Las Lomas</t>
  </si>
  <si>
    <t xml:space="preserve">      Llano Norte</t>
  </si>
  <si>
    <t xml:space="preserve">   Natá</t>
  </si>
  <si>
    <t xml:space="preserve">      Capellanía</t>
  </si>
  <si>
    <t xml:space="preserve">      El Caño</t>
  </si>
  <si>
    <t xml:space="preserve">      Guzmán</t>
  </si>
  <si>
    <t xml:space="preserve">      Las Huacas</t>
  </si>
  <si>
    <t xml:space="preserve">      Toza</t>
  </si>
  <si>
    <t xml:space="preserve">      Villarreal</t>
  </si>
  <si>
    <t xml:space="preserve">   Olá</t>
  </si>
  <si>
    <t xml:space="preserve">      El Copé</t>
  </si>
  <si>
    <t xml:space="preserve">      El Palmar</t>
  </si>
  <si>
    <t xml:space="preserve">      El Picacho</t>
  </si>
  <si>
    <t xml:space="preserve">      La Pava</t>
  </si>
  <si>
    <t xml:space="preserve">   Penonomé</t>
  </si>
  <si>
    <t xml:space="preserve">      Cañaveral</t>
  </si>
  <si>
    <t xml:space="preserve">      Coclé</t>
  </si>
  <si>
    <t xml:space="preserve">      Chiguirí Arriba</t>
  </si>
  <si>
    <t xml:space="preserve">      El Coco</t>
  </si>
  <si>
    <t xml:space="preserve">      Pajonal</t>
  </si>
  <si>
    <t xml:space="preserve">      Río Grande</t>
  </si>
  <si>
    <t xml:space="preserve">      Río Indio</t>
  </si>
  <si>
    <t xml:space="preserve">      Toabré</t>
  </si>
  <si>
    <t xml:space="preserve">      Tulú</t>
  </si>
  <si>
    <t xml:space="preserve">      Boca de Tucué</t>
  </si>
  <si>
    <t xml:space="preserve">      Candelario Ovalle</t>
  </si>
  <si>
    <t xml:space="preserve">      General Victoriano Lorenzo</t>
  </si>
  <si>
    <t xml:space="preserve">      Las Minas</t>
  </si>
  <si>
    <t xml:space="preserve">      Riecito</t>
  </si>
  <si>
    <t xml:space="preserve">      San Miguel</t>
  </si>
  <si>
    <t xml:space="preserve">   Colón</t>
  </si>
  <si>
    <t xml:space="preserve">      Buena Vista</t>
  </si>
  <si>
    <t xml:space="preserve">      Cativá</t>
  </si>
  <si>
    <t xml:space="preserve">      Ciricito</t>
  </si>
  <si>
    <t xml:space="preserve">      Cristóbal</t>
  </si>
  <si>
    <t xml:space="preserve">      Escobal</t>
  </si>
  <si>
    <t xml:space="preserve">      Limón</t>
  </si>
  <si>
    <t xml:space="preserve">      Nueva Providencia</t>
  </si>
  <si>
    <t xml:space="preserve">      Puerto Pilón</t>
  </si>
  <si>
    <t xml:space="preserve">      Sabanitas</t>
  </si>
  <si>
    <t xml:space="preserve">      Salamanca</t>
  </si>
  <si>
    <t xml:space="preserve">      San Juan</t>
  </si>
  <si>
    <t xml:space="preserve">      Santa Rosa</t>
  </si>
  <si>
    <t xml:space="preserve">      Cristóbal Este</t>
  </si>
  <si>
    <t xml:space="preserve">   Chagres</t>
  </si>
  <si>
    <t xml:space="preserve">      Achiote</t>
  </si>
  <si>
    <t xml:space="preserve">      El Guabo</t>
  </si>
  <si>
    <t xml:space="preserve">      La Encantada</t>
  </si>
  <si>
    <t xml:space="preserve">      Palmas Bellas</t>
  </si>
  <si>
    <t xml:space="preserve">      Salud</t>
  </si>
  <si>
    <t xml:space="preserve">   Donoso</t>
  </si>
  <si>
    <t xml:space="preserve">      Coclé Del Norte</t>
  </si>
  <si>
    <t xml:space="preserve">      El Guásimo</t>
  </si>
  <si>
    <t xml:space="preserve">      Gobea</t>
  </si>
  <si>
    <t xml:space="preserve">   Portobelo</t>
  </si>
  <si>
    <t xml:space="preserve">      Cacique</t>
  </si>
  <si>
    <t xml:space="preserve">      Puerto Lindo o Garrote</t>
  </si>
  <si>
    <t xml:space="preserve">      Isla Grande</t>
  </si>
  <si>
    <t xml:space="preserve">      María Chiquita</t>
  </si>
  <si>
    <t xml:space="preserve">   Santa Isabel</t>
  </si>
  <si>
    <t xml:space="preserve">      Cuango</t>
  </si>
  <si>
    <t xml:space="preserve">      Nombre de Dios</t>
  </si>
  <si>
    <t xml:space="preserve">      Palmira</t>
  </si>
  <si>
    <t xml:space="preserve">      Playa Chiquita</t>
  </si>
  <si>
    <t xml:space="preserve">      Santa Isabel</t>
  </si>
  <si>
    <t xml:space="preserve">      Viento Frío</t>
  </si>
  <si>
    <t xml:space="preserve">   Omar Torrijos Herrera</t>
  </si>
  <si>
    <t xml:space="preserve">      San José del General</t>
  </si>
  <si>
    <t xml:space="preserve">      Nueva Esperanza</t>
  </si>
  <si>
    <t xml:space="preserve">      San Juan de Turbe</t>
  </si>
  <si>
    <t xml:space="preserve">   Alanje</t>
  </si>
  <si>
    <t xml:space="preserve">      Divalá</t>
  </si>
  <si>
    <t xml:space="preserve">      El Tejar</t>
  </si>
  <si>
    <t xml:space="preserve">      Guarumal</t>
  </si>
  <si>
    <t xml:space="preserve">      Palo Grande</t>
  </si>
  <si>
    <t xml:space="preserve">      Querévalo</t>
  </si>
  <si>
    <t xml:space="preserve">      Santo Tomás</t>
  </si>
  <si>
    <t xml:space="preserve">      Canta Gallo</t>
  </si>
  <si>
    <t xml:space="preserve">      Nuevo México</t>
  </si>
  <si>
    <t xml:space="preserve">   Barú</t>
  </si>
  <si>
    <t xml:space="preserve">      Limones</t>
  </si>
  <si>
    <t xml:space="preserve">      Progreso</t>
  </si>
  <si>
    <t xml:space="preserve">      Baco</t>
  </si>
  <si>
    <t xml:space="preserve">      Rodolfo Aguilar Delgado</t>
  </si>
  <si>
    <t xml:space="preserve">      Manaca</t>
  </si>
  <si>
    <t xml:space="preserve">   Boquerón</t>
  </si>
  <si>
    <t xml:space="preserve">      Bágala</t>
  </si>
  <si>
    <t xml:space="preserve">      Cordillera</t>
  </si>
  <si>
    <t xml:space="preserve">      Guabal</t>
  </si>
  <si>
    <t xml:space="preserve">      Guayabal</t>
  </si>
  <si>
    <t xml:space="preserve">      Paraíso</t>
  </si>
  <si>
    <t xml:space="preserve">      Pedregal</t>
  </si>
  <si>
    <t xml:space="preserve">      Tijeras</t>
  </si>
  <si>
    <t xml:space="preserve">   Boquete</t>
  </si>
  <si>
    <t xml:space="preserve">      Bajo Boquete</t>
  </si>
  <si>
    <t xml:space="preserve">      Caldera</t>
  </si>
  <si>
    <t xml:space="preserve">      Alto Boquete</t>
  </si>
  <si>
    <t xml:space="preserve">      Jaramillo</t>
  </si>
  <si>
    <t xml:space="preserve">      Los Naranjos</t>
  </si>
  <si>
    <t xml:space="preserve">   Bugaba</t>
  </si>
  <si>
    <t xml:space="preserve">      Bugaba</t>
  </si>
  <si>
    <t xml:space="preserve">      Gómez</t>
  </si>
  <si>
    <t xml:space="preserve">      La Estrella</t>
  </si>
  <si>
    <t xml:space="preserve">      San Andrés</t>
  </si>
  <si>
    <t xml:space="preserve">      Santa Marta</t>
  </si>
  <si>
    <t xml:space="preserve">      Santo Domingo</t>
  </si>
  <si>
    <t xml:space="preserve">      Sortová</t>
  </si>
  <si>
    <t xml:space="preserve">      El Bongo</t>
  </si>
  <si>
    <t xml:space="preserve">      Solano</t>
  </si>
  <si>
    <t xml:space="preserve">      San Isidro</t>
  </si>
  <si>
    <t xml:space="preserve">   David</t>
  </si>
  <si>
    <t xml:space="preserve">      Bijagual</t>
  </si>
  <si>
    <t xml:space="preserve">      Cochea</t>
  </si>
  <si>
    <t xml:space="preserve">      Chiriquí</t>
  </si>
  <si>
    <t xml:space="preserve">      Guacá</t>
  </si>
  <si>
    <t xml:space="preserve">      San Carlos</t>
  </si>
  <si>
    <t xml:space="preserve">      San Pablo Nuevo</t>
  </si>
  <si>
    <t xml:space="preserve">      San Pablo Viejo</t>
  </si>
  <si>
    <t xml:space="preserve">      David Este</t>
  </si>
  <si>
    <t xml:space="preserve">      David Sur</t>
  </si>
  <si>
    <t xml:space="preserve">   Dolega</t>
  </si>
  <si>
    <t xml:space="preserve">      Dos Ríos</t>
  </si>
  <si>
    <t xml:space="preserve">      Los Anastacios</t>
  </si>
  <si>
    <t xml:space="preserve">      Potrerillos</t>
  </si>
  <si>
    <t xml:space="preserve">      Potrerillos  Abajo</t>
  </si>
  <si>
    <t xml:space="preserve">      Rovira</t>
  </si>
  <si>
    <t xml:space="preserve">      Tinajas</t>
  </si>
  <si>
    <t xml:space="preserve">      Los Algarrobos</t>
  </si>
  <si>
    <t xml:space="preserve">   Gualaca</t>
  </si>
  <si>
    <t xml:space="preserve">      Hornito</t>
  </si>
  <si>
    <t xml:space="preserve">      Los Ángeles</t>
  </si>
  <si>
    <t xml:space="preserve">      Paja de Sombrero</t>
  </si>
  <si>
    <t xml:space="preserve">      Rincón</t>
  </si>
  <si>
    <t xml:space="preserve">   Remedios</t>
  </si>
  <si>
    <t xml:space="preserve">      El Nancito</t>
  </si>
  <si>
    <t xml:space="preserve">      El Porvenir</t>
  </si>
  <si>
    <t xml:space="preserve">      El Puerto</t>
  </si>
  <si>
    <t xml:space="preserve">      Santa Lucía</t>
  </si>
  <si>
    <t xml:space="preserve">   Renacimiento</t>
  </si>
  <si>
    <t xml:space="preserve">      Breñón</t>
  </si>
  <si>
    <t xml:space="preserve">      Cañas Gordas</t>
  </si>
  <si>
    <t xml:space="preserve">      Monte Lirio</t>
  </si>
  <si>
    <t xml:space="preserve">      Plaza Caisán</t>
  </si>
  <si>
    <t xml:space="preserve">      Santa Cruz</t>
  </si>
  <si>
    <t xml:space="preserve">      Dominical</t>
  </si>
  <si>
    <t xml:space="preserve">      Santa Clara</t>
  </si>
  <si>
    <t xml:space="preserve">   San Félix</t>
  </si>
  <si>
    <t xml:space="preserve">      Juay</t>
  </si>
  <si>
    <t xml:space="preserve">      Lajas Adentro</t>
  </si>
  <si>
    <t xml:space="preserve">      San Félix</t>
  </si>
  <si>
    <t xml:space="preserve">   San Lorenzo</t>
  </si>
  <si>
    <t xml:space="preserve">      Boca Chica</t>
  </si>
  <si>
    <t xml:space="preserve">      Boca del Monte</t>
  </si>
  <si>
    <t xml:space="preserve">      San Lorenzo</t>
  </si>
  <si>
    <t xml:space="preserve">   Tolé</t>
  </si>
  <si>
    <t xml:space="preserve">      Bella Vista</t>
  </si>
  <si>
    <t xml:space="preserve">      Cerro Viejo</t>
  </si>
  <si>
    <t xml:space="preserve">      Justo Fidel Palacios</t>
  </si>
  <si>
    <t xml:space="preserve">      Lajas de Tolé</t>
  </si>
  <si>
    <t xml:space="preserve">      Potrero de Caña</t>
  </si>
  <si>
    <t xml:space="preserve">      Quebrada de Piedra</t>
  </si>
  <si>
    <t xml:space="preserve">      Veladero</t>
  </si>
  <si>
    <t xml:space="preserve">   Tierras Altas</t>
  </si>
  <si>
    <t xml:space="preserve">      Volcán</t>
  </si>
  <si>
    <t xml:space="preserve">      Cerro Punta</t>
  </si>
  <si>
    <t xml:space="preserve">      Cuesta de Piedra</t>
  </si>
  <si>
    <t xml:space="preserve">      Nueva California</t>
  </si>
  <si>
    <t xml:space="preserve">      Paso Ancho</t>
  </si>
  <si>
    <t xml:space="preserve">   Chepigana</t>
  </si>
  <si>
    <t xml:space="preserve">      Camogantí</t>
  </si>
  <si>
    <t xml:space="preserve">      Chepigana</t>
  </si>
  <si>
    <t xml:space="preserve">      Garachiné</t>
  </si>
  <si>
    <t xml:space="preserve">      Jaqué</t>
  </si>
  <si>
    <t xml:space="preserve">      Puerto Piña</t>
  </si>
  <si>
    <t xml:space="preserve">      Sambú</t>
  </si>
  <si>
    <t xml:space="preserve">      Setegantí</t>
  </si>
  <si>
    <t xml:space="preserve">      Taimatí</t>
  </si>
  <si>
    <t xml:space="preserve">      Tucutí</t>
  </si>
  <si>
    <t xml:space="preserve">   Pinogana</t>
  </si>
  <si>
    <t xml:space="preserve">      Boca de Cupé</t>
  </si>
  <si>
    <t xml:space="preserve">      Paya</t>
  </si>
  <si>
    <t xml:space="preserve">      Pinogana</t>
  </si>
  <si>
    <t xml:space="preserve">      Púcuro</t>
  </si>
  <si>
    <t xml:space="preserve">      Yape</t>
  </si>
  <si>
    <t xml:space="preserve">      Yaviza</t>
  </si>
  <si>
    <t xml:space="preserve">      Metetí</t>
  </si>
  <si>
    <t xml:space="preserve">      Comarca Kuna de Wargandí</t>
  </si>
  <si>
    <t xml:space="preserve">   Santa Fe</t>
  </si>
  <si>
    <t xml:space="preserve">      Río Congo</t>
  </si>
  <si>
    <t xml:space="preserve">      Río Iglesias</t>
  </si>
  <si>
    <t xml:space="preserve">      Agua Fría</t>
  </si>
  <si>
    <t xml:space="preserve">      Cucunatí</t>
  </si>
  <si>
    <t xml:space="preserve">      Río Congo Arriba</t>
  </si>
  <si>
    <t xml:space="preserve">      Santa Fe</t>
  </si>
  <si>
    <t xml:space="preserve">      Zapallal</t>
  </si>
  <si>
    <t xml:space="preserve">   Chitré</t>
  </si>
  <si>
    <t xml:space="preserve">      La Arena</t>
  </si>
  <si>
    <t xml:space="preserve">      Monagrillo</t>
  </si>
  <si>
    <t xml:space="preserve">      Llano Bonito</t>
  </si>
  <si>
    <t xml:space="preserve">      San Juan Bautista</t>
  </si>
  <si>
    <t xml:space="preserve">   Las Minas</t>
  </si>
  <si>
    <t xml:space="preserve">      Chepo</t>
  </si>
  <si>
    <t xml:space="preserve">      Chumical</t>
  </si>
  <si>
    <t xml:space="preserve">      El Toro</t>
  </si>
  <si>
    <t xml:space="preserve">      Leones</t>
  </si>
  <si>
    <t xml:space="preserve">      Quebrada del Rosario</t>
  </si>
  <si>
    <t xml:space="preserve">      Quebrada El Ciprián</t>
  </si>
  <si>
    <t xml:space="preserve">   Los Pozos</t>
  </si>
  <si>
    <t xml:space="preserve">      Capurí</t>
  </si>
  <si>
    <t xml:space="preserve">      El Calabacito</t>
  </si>
  <si>
    <t xml:space="preserve">      El Cedro</t>
  </si>
  <si>
    <t xml:space="preserve">      La  Arena</t>
  </si>
  <si>
    <t xml:space="preserve">      La Pitaloza</t>
  </si>
  <si>
    <t xml:space="preserve">      Los Cerritos</t>
  </si>
  <si>
    <t xml:space="preserve">      Los Cerros de Paja</t>
  </si>
  <si>
    <t xml:space="preserve">      Las Llanas</t>
  </si>
  <si>
    <t xml:space="preserve">   Ocú</t>
  </si>
  <si>
    <t xml:space="preserve">      Cerro Largo</t>
  </si>
  <si>
    <t xml:space="preserve">      Los Llanos</t>
  </si>
  <si>
    <t xml:space="preserve">      Peñas Chatas</t>
  </si>
  <si>
    <t xml:space="preserve">      El Tijera</t>
  </si>
  <si>
    <t xml:space="preserve">      Menchaca</t>
  </si>
  <si>
    <t xml:space="preserve">      Entradero del Castillo</t>
  </si>
  <si>
    <t xml:space="preserve">   Parita</t>
  </si>
  <si>
    <t xml:space="preserve">      Los Castillos</t>
  </si>
  <si>
    <t xml:space="preserve">      Llano de La Cruz</t>
  </si>
  <si>
    <t xml:space="preserve">      París</t>
  </si>
  <si>
    <t xml:space="preserve">      Portobelillo</t>
  </si>
  <si>
    <t xml:space="preserve">      Potuga</t>
  </si>
  <si>
    <t xml:space="preserve">   Pesé</t>
  </si>
  <si>
    <t xml:space="preserve">      Las Cabras</t>
  </si>
  <si>
    <t xml:space="preserve">      El Pájaro</t>
  </si>
  <si>
    <t xml:space="preserve">      El Barrero</t>
  </si>
  <si>
    <t xml:space="preserve">      El Pedregoso</t>
  </si>
  <si>
    <t xml:space="preserve">      El Ciruelo</t>
  </si>
  <si>
    <t xml:space="preserve">      Sabana Grande</t>
  </si>
  <si>
    <t xml:space="preserve">      Rincón Hondo</t>
  </si>
  <si>
    <t xml:space="preserve">   Santa María</t>
  </si>
  <si>
    <t xml:space="preserve">      Chupampa</t>
  </si>
  <si>
    <t xml:space="preserve">      El Rincón</t>
  </si>
  <si>
    <t xml:space="preserve">      El Limón</t>
  </si>
  <si>
    <t xml:space="preserve">      Los Canelos</t>
  </si>
  <si>
    <t xml:space="preserve">   Guararé</t>
  </si>
  <si>
    <t xml:space="preserve">      El Espinal</t>
  </si>
  <si>
    <t xml:space="preserve">      El Macano</t>
  </si>
  <si>
    <t xml:space="preserve">      Guararé Arriba</t>
  </si>
  <si>
    <t xml:space="preserve">      La Enea</t>
  </si>
  <si>
    <t xml:space="preserve">      La Pasera</t>
  </si>
  <si>
    <t xml:space="preserve">      Las Trancas</t>
  </si>
  <si>
    <t xml:space="preserve">      Llano Abajo</t>
  </si>
  <si>
    <t xml:space="preserve">      El Hato</t>
  </si>
  <si>
    <t xml:space="preserve">      Perales</t>
  </si>
  <si>
    <t xml:space="preserve">   Las Tablas</t>
  </si>
  <si>
    <t xml:space="preserve">      Bajo Corral</t>
  </si>
  <si>
    <t xml:space="preserve">      Bayano</t>
  </si>
  <si>
    <t xml:space="preserve">      El Carate</t>
  </si>
  <si>
    <t xml:space="preserve">      El Cocal</t>
  </si>
  <si>
    <t xml:space="preserve">      El Manantial</t>
  </si>
  <si>
    <t xml:space="preserve">      El Muñoz</t>
  </si>
  <si>
    <t xml:space="preserve">      La Laja</t>
  </si>
  <si>
    <t xml:space="preserve">      La Miel</t>
  </si>
  <si>
    <t xml:space="preserve">      La Palma</t>
  </si>
  <si>
    <t xml:space="preserve">      La Tiza</t>
  </si>
  <si>
    <t xml:space="preserve">      Las Palmitas</t>
  </si>
  <si>
    <t xml:space="preserve">      Las Tablas Abajo</t>
  </si>
  <si>
    <t xml:space="preserve">      Nuario</t>
  </si>
  <si>
    <t xml:space="preserve">      Peña Blanca</t>
  </si>
  <si>
    <t xml:space="preserve">      Río Hondo</t>
  </si>
  <si>
    <t xml:space="preserve">      San José</t>
  </si>
  <si>
    <t xml:space="preserve">      Sesteadero</t>
  </si>
  <si>
    <t xml:space="preserve">      Valle Rico</t>
  </si>
  <si>
    <t xml:space="preserve">      Vallerriquito</t>
  </si>
  <si>
    <t xml:space="preserve">   Los Santos</t>
  </si>
  <si>
    <t xml:space="preserve">      La Colorada</t>
  </si>
  <si>
    <t xml:space="preserve">      La Espigadilla</t>
  </si>
  <si>
    <t xml:space="preserve">      Las Cruces</t>
  </si>
  <si>
    <t xml:space="preserve">      Las Guabas</t>
  </si>
  <si>
    <t xml:space="preserve">      Los Olivos</t>
  </si>
  <si>
    <t xml:space="preserve">      Llano Largo</t>
  </si>
  <si>
    <t xml:space="preserve">      Santa Ana</t>
  </si>
  <si>
    <t xml:space="preserve">      Tres Quebradas</t>
  </si>
  <si>
    <t xml:space="preserve">      Agua Buena</t>
  </si>
  <si>
    <t xml:space="preserve">      Villa Lourdes</t>
  </si>
  <si>
    <t xml:space="preserve">      El Ejido</t>
  </si>
  <si>
    <t xml:space="preserve">   Macaracas</t>
  </si>
  <si>
    <t xml:space="preserve">      Bahía Honda</t>
  </si>
  <si>
    <t xml:space="preserve">      Bajos de Güera</t>
  </si>
  <si>
    <t xml:space="preserve">      Corozal</t>
  </si>
  <si>
    <t xml:space="preserve">      Chupá</t>
  </si>
  <si>
    <t xml:space="preserve">      Espino Amarillo</t>
  </si>
  <si>
    <t xml:space="preserve">      Las Palmas</t>
  </si>
  <si>
    <t xml:space="preserve">      Llano de Piedra</t>
  </si>
  <si>
    <t xml:space="preserve">      Mogollón</t>
  </si>
  <si>
    <t xml:space="preserve">   Pedasí</t>
  </si>
  <si>
    <t xml:space="preserve">      Los Asientos</t>
  </si>
  <si>
    <t xml:space="preserve">      Mariabé</t>
  </si>
  <si>
    <t xml:space="preserve">      Purio</t>
  </si>
  <si>
    <t xml:space="preserve">      Oria Arriba</t>
  </si>
  <si>
    <t xml:space="preserve">   Pocrí</t>
  </si>
  <si>
    <t xml:space="preserve">      El Cañafístulo</t>
  </si>
  <si>
    <t xml:space="preserve">      Lajamina</t>
  </si>
  <si>
    <t xml:space="preserve">      Paritilla</t>
  </si>
  <si>
    <t xml:space="preserve">   Tonosí</t>
  </si>
  <si>
    <t xml:space="preserve">      Altos de Güera</t>
  </si>
  <si>
    <t xml:space="preserve">      Cañas</t>
  </si>
  <si>
    <t xml:space="preserve">      El Bebedero</t>
  </si>
  <si>
    <t xml:space="preserve">      El Cacao</t>
  </si>
  <si>
    <t xml:space="preserve">      El Cortezo</t>
  </si>
  <si>
    <t xml:space="preserve">      Flores</t>
  </si>
  <si>
    <t xml:space="preserve">      Guánico</t>
  </si>
  <si>
    <t xml:space="preserve">      La Tronosa</t>
  </si>
  <si>
    <t xml:space="preserve">      Cambutal</t>
  </si>
  <si>
    <t xml:space="preserve">      Isla de Cañas</t>
  </si>
  <si>
    <t xml:space="preserve">   Balboa</t>
  </si>
  <si>
    <t xml:space="preserve">      La Ensenada</t>
  </si>
  <si>
    <t xml:space="preserve">      La Esmeralda</t>
  </si>
  <si>
    <t xml:space="preserve">      La Guinea</t>
  </si>
  <si>
    <t xml:space="preserve">      Pedro González</t>
  </si>
  <si>
    <t xml:space="preserve">      Saboga</t>
  </si>
  <si>
    <t xml:space="preserve">   Chepo</t>
  </si>
  <si>
    <t xml:space="preserve">      Cañita</t>
  </si>
  <si>
    <t xml:space="preserve">      El Llano</t>
  </si>
  <si>
    <t xml:space="preserve">      Las Margaritas</t>
  </si>
  <si>
    <t xml:space="preserve">      Santa Cruz de Chinina</t>
  </si>
  <si>
    <t xml:space="preserve">      Tortí</t>
  </si>
  <si>
    <t xml:space="preserve">   Chimán</t>
  </si>
  <si>
    <t xml:space="preserve">      Brujas</t>
  </si>
  <si>
    <t xml:space="preserve">      Gonzalo Vásquez</t>
  </si>
  <si>
    <t xml:space="preserve">      Pásiga</t>
  </si>
  <si>
    <t xml:space="preserve">      Unión Santeña</t>
  </si>
  <si>
    <t xml:space="preserve">   Panamá</t>
  </si>
  <si>
    <t xml:space="preserve">      Betania</t>
  </si>
  <si>
    <t xml:space="preserve">      Pueblo Nuevo</t>
  </si>
  <si>
    <t xml:space="preserve">      Ancón</t>
  </si>
  <si>
    <t xml:space="preserve">      Chilibre</t>
  </si>
  <si>
    <t xml:space="preserve">      Las Cumbres</t>
  </si>
  <si>
    <t xml:space="preserve">      Pacora</t>
  </si>
  <si>
    <t xml:space="preserve">      San Martín</t>
  </si>
  <si>
    <t xml:space="preserve">      Tocumen</t>
  </si>
  <si>
    <t xml:space="preserve">      Las Mañanitas</t>
  </si>
  <si>
    <t xml:space="preserve">      24 de Diciembre</t>
  </si>
  <si>
    <t xml:space="preserve">      Alcalde Díaz</t>
  </si>
  <si>
    <t xml:space="preserve">      Ernesto Córdoba Campos</t>
  </si>
  <si>
    <t xml:space="preserve">      Caimitillo</t>
  </si>
  <si>
    <t xml:space="preserve">      Las Garzas</t>
  </si>
  <si>
    <t xml:space="preserve">      Don Bosco</t>
  </si>
  <si>
    <t xml:space="preserve">   San Miguelito</t>
  </si>
  <si>
    <t xml:space="preserve">      Amelia Denis de Icaza</t>
  </si>
  <si>
    <t xml:space="preserve">      Belisario Porras</t>
  </si>
  <si>
    <t xml:space="preserve">      José Domingo Espinar</t>
  </si>
  <si>
    <t xml:space="preserve">      Mateo Iturralde</t>
  </si>
  <si>
    <t xml:space="preserve">      Arnulfo Arias</t>
  </si>
  <si>
    <t xml:space="preserve">      Belisario Frías</t>
  </si>
  <si>
    <t xml:space="preserve">      Omar Torrijos</t>
  </si>
  <si>
    <t xml:space="preserve">      Rufina Alfaro</t>
  </si>
  <si>
    <t xml:space="preserve">   Taboga</t>
  </si>
  <si>
    <t xml:space="preserve">      Otoque Occidente</t>
  </si>
  <si>
    <t xml:space="preserve">      Otoque Oriente</t>
  </si>
  <si>
    <t xml:space="preserve">   Arraiján</t>
  </si>
  <si>
    <t xml:space="preserve">      Juan Demóstenes Arosemena</t>
  </si>
  <si>
    <t xml:space="preserve">      Nuevo Emperador</t>
  </si>
  <si>
    <t xml:space="preserve">      Veracruz</t>
  </si>
  <si>
    <t xml:space="preserve">      Vista Alegre</t>
  </si>
  <si>
    <t xml:space="preserve">      Burunga</t>
  </si>
  <si>
    <t xml:space="preserve">      Cerro Silvestre</t>
  </si>
  <si>
    <t xml:space="preserve">      Vacamonte</t>
  </si>
  <si>
    <t xml:space="preserve">   Capira</t>
  </si>
  <si>
    <t xml:space="preserve">      Caimito</t>
  </si>
  <si>
    <t xml:space="preserve">      Campana</t>
  </si>
  <si>
    <t xml:space="preserve">      Cermeño</t>
  </si>
  <si>
    <t xml:space="preserve">      Cirí de  Los Sotos</t>
  </si>
  <si>
    <t xml:space="preserve">      Cirí Grande</t>
  </si>
  <si>
    <t xml:space="preserve">      La Trinidad</t>
  </si>
  <si>
    <t xml:space="preserve">      Las Ollas Arriba</t>
  </si>
  <si>
    <t xml:space="preserve">      Lídice</t>
  </si>
  <si>
    <t xml:space="preserve">      Villa Carmen</t>
  </si>
  <si>
    <t xml:space="preserve">      Villa Rosario</t>
  </si>
  <si>
    <t xml:space="preserve">   Chame</t>
  </si>
  <si>
    <t xml:space="preserve">      Bejuco</t>
  </si>
  <si>
    <t xml:space="preserve">      Buenos Aires</t>
  </si>
  <si>
    <t xml:space="preserve">      Chicá</t>
  </si>
  <si>
    <t xml:space="preserve">      El Líbano</t>
  </si>
  <si>
    <t xml:space="preserve">      Las Lajas</t>
  </si>
  <si>
    <t xml:space="preserve">      Nueva Gorgona</t>
  </si>
  <si>
    <t xml:space="preserve">      Sajalices</t>
  </si>
  <si>
    <t xml:space="preserve">      Sorá</t>
  </si>
  <si>
    <t xml:space="preserve">   La Chorrera</t>
  </si>
  <si>
    <t xml:space="preserve">      Barrio Balboa</t>
  </si>
  <si>
    <t xml:space="preserve">      Barrio Colón</t>
  </si>
  <si>
    <t xml:space="preserve">      Amador</t>
  </si>
  <si>
    <t xml:space="preserve">      Arosemena</t>
  </si>
  <si>
    <t xml:space="preserve">      El Arado</t>
  </si>
  <si>
    <t xml:space="preserve">      Feuillet</t>
  </si>
  <si>
    <t xml:space="preserve">      Guadalupe</t>
  </si>
  <si>
    <t xml:space="preserve">      Herrera</t>
  </si>
  <si>
    <t xml:space="preserve">      Hurtado</t>
  </si>
  <si>
    <t xml:space="preserve">      Iturralde</t>
  </si>
  <si>
    <t xml:space="preserve">      La Represa</t>
  </si>
  <si>
    <t xml:space="preserve">      Los Díaz</t>
  </si>
  <si>
    <t xml:space="preserve">      Mendoza</t>
  </si>
  <si>
    <t xml:space="preserve">      Obaldía</t>
  </si>
  <si>
    <t xml:space="preserve">      Playa Leona</t>
  </si>
  <si>
    <t xml:space="preserve">      Puerto Caimito</t>
  </si>
  <si>
    <t xml:space="preserve">   San Carlos</t>
  </si>
  <si>
    <t xml:space="preserve">      El Espino</t>
  </si>
  <si>
    <t xml:space="preserve">      El Higo</t>
  </si>
  <si>
    <t xml:space="preserve">      Guayabito</t>
  </si>
  <si>
    <t xml:space="preserve">      La Ermita</t>
  </si>
  <si>
    <t xml:space="preserve">      La Laguna</t>
  </si>
  <si>
    <t xml:space="preserve">      Las Uvas</t>
  </si>
  <si>
    <t xml:space="preserve">      Los Llanitos</t>
  </si>
  <si>
    <t xml:space="preserve">   Atalaya</t>
  </si>
  <si>
    <t xml:space="preserve">      El Barrito</t>
  </si>
  <si>
    <t xml:space="preserve">      La Montañuela</t>
  </si>
  <si>
    <t xml:space="preserve">      La Carrillo</t>
  </si>
  <si>
    <t xml:space="preserve">      San Antonio</t>
  </si>
  <si>
    <t xml:space="preserve">   Calobre</t>
  </si>
  <si>
    <t xml:space="preserve">      Barnizal</t>
  </si>
  <si>
    <t xml:space="preserve">      Chitra</t>
  </si>
  <si>
    <t xml:space="preserve">      El Cocla</t>
  </si>
  <si>
    <t xml:space="preserve">      La Raya de Calobre</t>
  </si>
  <si>
    <t xml:space="preserve">      La Tetilla</t>
  </si>
  <si>
    <t xml:space="preserve">      La Yeguada</t>
  </si>
  <si>
    <t xml:space="preserve">      Las Guías</t>
  </si>
  <si>
    <t xml:space="preserve">      Monjarás</t>
  </si>
  <si>
    <t xml:space="preserve">   Cañazas</t>
  </si>
  <si>
    <t xml:space="preserve">      Cerro Plata</t>
  </si>
  <si>
    <t xml:space="preserve">      El Picador</t>
  </si>
  <si>
    <t xml:space="preserve">      Los Valles</t>
  </si>
  <si>
    <t xml:space="preserve">      San Marcelo</t>
  </si>
  <si>
    <t xml:space="preserve">      El Aromillo</t>
  </si>
  <si>
    <t xml:space="preserve">   La Mesa</t>
  </si>
  <si>
    <t xml:space="preserve">      Bisvalles</t>
  </si>
  <si>
    <t xml:space="preserve">      Boró</t>
  </si>
  <si>
    <t xml:space="preserve">      San Bartolo</t>
  </si>
  <si>
    <t xml:space="preserve">      Los Milagros</t>
  </si>
  <si>
    <t xml:space="preserve">   Las Palmas</t>
  </si>
  <si>
    <t xml:space="preserve">      Cerro de Casa</t>
  </si>
  <si>
    <t xml:space="preserve">      El María</t>
  </si>
  <si>
    <t xml:space="preserve">      El Prado</t>
  </si>
  <si>
    <t xml:space="preserve">      Lolá</t>
  </si>
  <si>
    <t xml:space="preserve">      Pixvae</t>
  </si>
  <si>
    <t xml:space="preserve">      Puerto Vidal</t>
  </si>
  <si>
    <t xml:space="preserve">      San Martín de Porres</t>
  </si>
  <si>
    <t xml:space="preserve">      Viguí</t>
  </si>
  <si>
    <t xml:space="preserve">      Zapotillo</t>
  </si>
  <si>
    <t xml:space="preserve">      Manuel E. Amador Terrero</t>
  </si>
  <si>
    <t xml:space="preserve">   Montijo</t>
  </si>
  <si>
    <t xml:space="preserve">      Gobernadora</t>
  </si>
  <si>
    <t xml:space="preserve">      La Garceana</t>
  </si>
  <si>
    <t xml:space="preserve">      Pilón</t>
  </si>
  <si>
    <t xml:space="preserve">      Cébaco</t>
  </si>
  <si>
    <t xml:space="preserve">      Costa Hermosa</t>
  </si>
  <si>
    <t xml:space="preserve">      Unión del Norte</t>
  </si>
  <si>
    <t xml:space="preserve">   Río de Jesús</t>
  </si>
  <si>
    <t xml:space="preserve">      Utirá</t>
  </si>
  <si>
    <t xml:space="preserve">      Catorce de Noviembre</t>
  </si>
  <si>
    <t xml:space="preserve">   San Francisco</t>
  </si>
  <si>
    <t xml:space="preserve">      Corral Falso</t>
  </si>
  <si>
    <t xml:space="preserve">      Los Hatillos</t>
  </si>
  <si>
    <t xml:space="preserve">      Remance</t>
  </si>
  <si>
    <t xml:space="preserve">      Calovébora</t>
  </si>
  <si>
    <t xml:space="preserve">      El Alto</t>
  </si>
  <si>
    <t xml:space="preserve">      El Cuay</t>
  </si>
  <si>
    <t xml:space="preserve">      El Pantano</t>
  </si>
  <si>
    <t xml:space="preserve">      Gatú o Gatucito</t>
  </si>
  <si>
    <t xml:space="preserve">      Río Luis</t>
  </si>
  <si>
    <t xml:space="preserve">      Rubén Cantú</t>
  </si>
  <si>
    <t xml:space="preserve">   Santiago</t>
  </si>
  <si>
    <t xml:space="preserve">      La Peña</t>
  </si>
  <si>
    <t xml:space="preserve">      La Raya de Santa María</t>
  </si>
  <si>
    <t xml:space="preserve">      Ponuga</t>
  </si>
  <si>
    <t xml:space="preserve">      San Pedro del Espino</t>
  </si>
  <si>
    <t xml:space="preserve">      Canto del Llano</t>
  </si>
  <si>
    <t xml:space="preserve">      Carlos Santana Ávila</t>
  </si>
  <si>
    <t xml:space="preserve">      Edwin Fábrega</t>
  </si>
  <si>
    <t xml:space="preserve">      Urracá</t>
  </si>
  <si>
    <t xml:space="preserve">      Rodrigo Luque</t>
  </si>
  <si>
    <t xml:space="preserve">      Nuevo Santiago</t>
  </si>
  <si>
    <t xml:space="preserve">      Santiago Este</t>
  </si>
  <si>
    <t xml:space="preserve">      Santiago Sur</t>
  </si>
  <si>
    <t xml:space="preserve">   Soná</t>
  </si>
  <si>
    <t xml:space="preserve">      Calidonia</t>
  </si>
  <si>
    <t xml:space="preserve">      Cativé</t>
  </si>
  <si>
    <t xml:space="preserve">      El Marañón</t>
  </si>
  <si>
    <t xml:space="preserve">      La Soledad</t>
  </si>
  <si>
    <t xml:space="preserve">      Quebrada de Oro</t>
  </si>
  <si>
    <t xml:space="preserve">      Rodeo Viejo</t>
  </si>
  <si>
    <t xml:space="preserve">      Hicaco</t>
  </si>
  <si>
    <t xml:space="preserve">      La Trinchera</t>
  </si>
  <si>
    <t xml:space="preserve">   Mariato</t>
  </si>
  <si>
    <t xml:space="preserve">      Arenas</t>
  </si>
  <si>
    <t xml:space="preserve">      Quebro</t>
  </si>
  <si>
    <t xml:space="preserve">      Tebario</t>
  </si>
  <si>
    <t xml:space="preserve">   Comarca Kuna Yala</t>
  </si>
  <si>
    <t xml:space="preserve">      Ailigandí</t>
  </si>
  <si>
    <t xml:space="preserve">      Puerto Obaldía</t>
  </si>
  <si>
    <t xml:space="preserve">      Tubualá</t>
  </si>
  <si>
    <t xml:space="preserve">   Cémaco</t>
  </si>
  <si>
    <t xml:space="preserve">      Lajas Blancas</t>
  </si>
  <si>
    <t xml:space="preserve">      Manuel Ortega</t>
  </si>
  <si>
    <t xml:space="preserve">      Río Sábalo</t>
  </si>
  <si>
    <t xml:space="preserve">      Jingurudo</t>
  </si>
  <si>
    <t xml:space="preserve">   Besiko</t>
  </si>
  <si>
    <t xml:space="preserve">      Boca de Balsa</t>
  </si>
  <si>
    <t xml:space="preserve">      Camarón Arriba</t>
  </si>
  <si>
    <t xml:space="preserve">      Cerro Banco</t>
  </si>
  <si>
    <t xml:space="preserve">      Cerro de Patena</t>
  </si>
  <si>
    <t xml:space="preserve">      Emplanada de Chorcha</t>
  </si>
  <si>
    <t xml:space="preserve">      Nämnoni</t>
  </si>
  <si>
    <t xml:space="preserve">      Niba</t>
  </si>
  <si>
    <t xml:space="preserve">   Mironó</t>
  </si>
  <si>
    <t xml:space="preserve">      Cascabel</t>
  </si>
  <si>
    <t xml:space="preserve">      Hato Corotú</t>
  </si>
  <si>
    <t xml:space="preserve">      Hato Culantro</t>
  </si>
  <si>
    <t xml:space="preserve">      Hato Jobo</t>
  </si>
  <si>
    <t xml:space="preserve">      Hato Julí</t>
  </si>
  <si>
    <t xml:space="preserve">      Quebrada de Loro</t>
  </si>
  <si>
    <t xml:space="preserve">      Salto Dupí</t>
  </si>
  <si>
    <t xml:space="preserve">   Müna</t>
  </si>
  <si>
    <t xml:space="preserve">      Alto Caballero</t>
  </si>
  <si>
    <t xml:space="preserve">      Bakama</t>
  </si>
  <si>
    <t xml:space="preserve">      Cerro Caña</t>
  </si>
  <si>
    <t xml:space="preserve">      Cerro Puerco</t>
  </si>
  <si>
    <t xml:space="preserve">      Krüa</t>
  </si>
  <si>
    <t xml:space="preserve">      Maraca</t>
  </si>
  <si>
    <t xml:space="preserve">      Nibra</t>
  </si>
  <si>
    <t xml:space="preserve">      Roka</t>
  </si>
  <si>
    <t xml:space="preserve">      Sitio Prado</t>
  </si>
  <si>
    <t xml:space="preserve">      Ümani</t>
  </si>
  <si>
    <t xml:space="preserve">      Dikeri</t>
  </si>
  <si>
    <t xml:space="preserve">      Diko</t>
  </si>
  <si>
    <t xml:space="preserve">      Kikari</t>
  </si>
  <si>
    <t xml:space="preserve">      Mreeni</t>
  </si>
  <si>
    <t xml:space="preserve">   Nole Duima</t>
  </si>
  <si>
    <t xml:space="preserve">      Hato Chamí</t>
  </si>
  <si>
    <t xml:space="preserve">      Jädaberi</t>
  </si>
  <si>
    <t xml:space="preserve">      Lajero</t>
  </si>
  <si>
    <t xml:space="preserve">      Susama</t>
  </si>
  <si>
    <t xml:space="preserve">   Ñürüm</t>
  </si>
  <si>
    <t xml:space="preserve">      Agua Salud</t>
  </si>
  <si>
    <t xml:space="preserve">      Alto de Jesús</t>
  </si>
  <si>
    <t xml:space="preserve">      Cerro Pelado</t>
  </si>
  <si>
    <t xml:space="preserve">      El Bale</t>
  </si>
  <si>
    <t xml:space="preserve">      El Paredón</t>
  </si>
  <si>
    <t xml:space="preserve">      El Piro</t>
  </si>
  <si>
    <t xml:space="preserve">      Güibale</t>
  </si>
  <si>
    <t xml:space="preserve">      El Peñón</t>
  </si>
  <si>
    <t xml:space="preserve">   Kankintú</t>
  </si>
  <si>
    <t xml:space="preserve">      Guoroni</t>
  </si>
  <si>
    <t xml:space="preserve">      Kankintú</t>
  </si>
  <si>
    <t xml:space="preserve">      Mününi</t>
  </si>
  <si>
    <t xml:space="preserve">      Piedra Roja</t>
  </si>
  <si>
    <t xml:space="preserve">      Calante</t>
  </si>
  <si>
    <t xml:space="preserve">      Tolote</t>
  </si>
  <si>
    <t xml:space="preserve">   Kusapín</t>
  </si>
  <si>
    <t xml:space="preserve">      Río Chiriquí</t>
  </si>
  <si>
    <t xml:space="preserve">      Tobobe</t>
  </si>
  <si>
    <t xml:space="preserve">   Jirondai</t>
  </si>
  <si>
    <t xml:space="preserve">      Samboa</t>
  </si>
  <si>
    <t xml:space="preserve">      Bürí</t>
  </si>
  <si>
    <t xml:space="preserve">      Guariviara</t>
  </si>
  <si>
    <t xml:space="preserve">      Man Creek</t>
  </si>
  <si>
    <t xml:space="preserve">      Tuwai</t>
  </si>
  <si>
    <t xml:space="preserve">      Santa Catalina o Calovébora (Bledeshia)</t>
  </si>
  <si>
    <t xml:space="preserve">   Santa Catalina o Calovébora (Bledeshia)</t>
  </si>
  <si>
    <t xml:space="preserve">Panamá Oeste </t>
  </si>
  <si>
    <t xml:space="preserve">      Bocas del Toro (cabecera)</t>
  </si>
  <si>
    <t xml:space="preserve">      Changuinola (cabecera)</t>
  </si>
  <si>
    <t xml:space="preserve">      Chiriquí Grande (cabecera)</t>
  </si>
  <si>
    <t xml:space="preserve">      Almirante (cabecera)</t>
  </si>
  <si>
    <t xml:space="preserve">      Aguadulce (cabecera)</t>
  </si>
  <si>
    <t xml:space="preserve">      Antón (cabecera)</t>
  </si>
  <si>
    <t xml:space="preserve">      La Pintada (cabecera)</t>
  </si>
  <si>
    <t xml:space="preserve">      Natá (cabecera)</t>
  </si>
  <si>
    <t xml:space="preserve">      Olá (cabecera)</t>
  </si>
  <si>
    <t xml:space="preserve">      Penonomé (cabecera)</t>
  </si>
  <si>
    <t xml:space="preserve">      Nuevo Chagres (cabecera)</t>
  </si>
  <si>
    <t xml:space="preserve">      Miguel de la Borda (cabecera)</t>
  </si>
  <si>
    <t xml:space="preserve">      Portobelo (cabecera)</t>
  </si>
  <si>
    <t xml:space="preserve">      Palenque (cabecera)</t>
  </si>
  <si>
    <t xml:space="preserve">      Alanje (cabecera)</t>
  </si>
  <si>
    <t xml:space="preserve">      Puerto Armuelles (cabecera)</t>
  </si>
  <si>
    <t xml:space="preserve">      Boquerón (cabecera)</t>
  </si>
  <si>
    <t xml:space="preserve">      La Concepción (cabecera)</t>
  </si>
  <si>
    <t xml:space="preserve">      David (cabecera)</t>
  </si>
  <si>
    <t xml:space="preserve">      Dolega (cabecera)</t>
  </si>
  <si>
    <t xml:space="preserve">      Gualaca (cabecera)</t>
  </si>
  <si>
    <t xml:space="preserve">      Remedios (cabecera)</t>
  </si>
  <si>
    <t xml:space="preserve">      Río Sereno (cabecera)</t>
  </si>
  <si>
    <t xml:space="preserve">      Las Lajas (cabecera)</t>
  </si>
  <si>
    <t xml:space="preserve">      Horconcitos (cabecera)</t>
  </si>
  <si>
    <t xml:space="preserve">      Tolé (cabecera)</t>
  </si>
  <si>
    <t xml:space="preserve">      La Palma (cabecera)</t>
  </si>
  <si>
    <t xml:space="preserve">      El Real de Santa María (cabecera)</t>
  </si>
  <si>
    <t xml:space="preserve">      Chitré (cabecera)</t>
  </si>
  <si>
    <t xml:space="preserve">      Las Minas (cabecera)</t>
  </si>
  <si>
    <t xml:space="preserve">      Los Pozos (cabecera)</t>
  </si>
  <si>
    <t xml:space="preserve">      Ocú (cabecera)</t>
  </si>
  <si>
    <t xml:space="preserve">      Parita (cabecera)</t>
  </si>
  <si>
    <t xml:space="preserve">      Pesé (cabecera)</t>
  </si>
  <si>
    <t xml:space="preserve">      Santa María (cabecera)</t>
  </si>
  <si>
    <t xml:space="preserve">      Guararé (cabecera)</t>
  </si>
  <si>
    <t xml:space="preserve">      Las Tablas (cabecera)</t>
  </si>
  <si>
    <t xml:space="preserve">      La Villa de Los Santos (cabecera)</t>
  </si>
  <si>
    <t xml:space="preserve">      Macaracas (cabecera)</t>
  </si>
  <si>
    <t xml:space="preserve">      Pedasí (cabecera)</t>
  </si>
  <si>
    <t xml:space="preserve">      Pocrí (cabecera)</t>
  </si>
  <si>
    <t xml:space="preserve">      Tonosí (cabecera)</t>
  </si>
  <si>
    <t xml:space="preserve">      San Miguel (cabecera)</t>
  </si>
  <si>
    <t xml:space="preserve">      Chimán (cabecera)</t>
  </si>
  <si>
    <t xml:space="preserve">      Arraiján (cabecera)</t>
  </si>
  <si>
    <t xml:space="preserve">      Capira (cabecera)</t>
  </si>
  <si>
    <t xml:space="preserve">      Chame (cabecera)</t>
  </si>
  <si>
    <t xml:space="preserve">      San Carlos (cabecera)</t>
  </si>
  <si>
    <t xml:space="preserve">      Atalaya (cabecera)</t>
  </si>
  <si>
    <t xml:space="preserve">      Calobre (cabecera)</t>
  </si>
  <si>
    <t xml:space="preserve">      Cañazas (cabecera)</t>
  </si>
  <si>
    <t xml:space="preserve">      La Mesa (cabecera)</t>
  </si>
  <si>
    <t xml:space="preserve">      Las Palmas (cabecera)</t>
  </si>
  <si>
    <t xml:space="preserve">      Montijo (cabecera)</t>
  </si>
  <si>
    <t xml:space="preserve">      Río de Jesús (cabecera)</t>
  </si>
  <si>
    <t xml:space="preserve">      San Francisco (cabecera)</t>
  </si>
  <si>
    <t xml:space="preserve">      Santa Fe (cabecera)</t>
  </si>
  <si>
    <t xml:space="preserve">      Santiago (cabecera)</t>
  </si>
  <si>
    <t xml:space="preserve">      Soná (cabecera)</t>
  </si>
  <si>
    <t xml:space="preserve">      Llano de Catival o Mariato (cabecera)</t>
  </si>
  <si>
    <t xml:space="preserve">      Narganá (cabecera)</t>
  </si>
  <si>
    <t xml:space="preserve">      Cirilo Guaynora (cabecera)</t>
  </si>
  <si>
    <t xml:space="preserve">      Soloy (cabecera)</t>
  </si>
  <si>
    <t xml:space="preserve">      Hato Pilón (cabecera)</t>
  </si>
  <si>
    <t xml:space="preserve">      Chichica (cabecera)</t>
  </si>
  <si>
    <t xml:space="preserve">      Cerro Iglesias (cabecera)</t>
  </si>
  <si>
    <t xml:space="preserve">      Buenos Aires (cabecera)</t>
  </si>
  <si>
    <t xml:space="preserve">      Bisira (cabecera)</t>
  </si>
  <si>
    <t xml:space="preserve">      Aserrío de Gariché</t>
  </si>
  <si>
    <t>TOTAL</t>
  </si>
  <si>
    <t xml:space="preserve">      San Martín De Porres</t>
  </si>
  <si>
    <t xml:space="preserve">      Alto Bilingüe </t>
  </si>
  <si>
    <t xml:space="preserve">      Loma Yuca </t>
  </si>
  <si>
    <t xml:space="preserve">      San Pedrito </t>
  </si>
  <si>
    <t xml:space="preserve">      Valle Bonito</t>
  </si>
  <si>
    <t xml:space="preserve">      El Piro No.2 </t>
  </si>
  <si>
    <t xml:space="preserve">      Comarca Kuna de Madungandí</t>
  </si>
  <si>
    <t>0.00 Cuando la cantidad es menor a la mitad de unidad o fracción decimal adoptada, para la expresión del dato.</t>
  </si>
  <si>
    <t xml:space="preserve">      Chepo (cabecera)</t>
  </si>
  <si>
    <t>Cosecha maíz nuevo
 (En unidades)</t>
  </si>
  <si>
    <t>Cosecha maíz seco
(En quintales)</t>
  </si>
  <si>
    <t>Cuadro 2. MAÍZ AMARILLO, EXPLOTACIONES, SUPERFICIE SEMBRADA, PERDIDA, MECANIZADA Y COSECHA EN LA REPÚBLICA, SEGÚN PROVINCIA, COMARCA INDÍGENA, DISTRITO Y CORREGIMIENTO: AÑO AGRÍCOLA 2023/24</t>
  </si>
  <si>
    <t>NOTA: Las provincias, comarcas indígenas, distritos y corregimientos que no registraron aportación, no fueron incluidos en el cuadro.
            Debido al redondeo del computador, la suma puede o no coincidir.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</si>
</sst>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3" fillId="0" borderId="0" xfId="3" applyFont="1" applyBorder="1" applyAlignment="1"/>
    <xf numFmtId="0" fontId="3" fillId="3" borderId="0" xfId="0" applyFont="1" applyFill="1"/>
    <xf numFmtId="0" fontId="4" fillId="0" borderId="0" xfId="3" applyFont="1" applyBorder="1" applyAlignment="1"/>
    <xf numFmtId="0" fontId="5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164" fontId="3" fillId="0" borderId="0" xfId="1" applyNumberFormat="1" applyFont="1" applyBorder="1" applyAlignment="1"/>
    <xf numFmtId="165" fontId="3" fillId="0" borderId="0" xfId="1" applyNumberFormat="1" applyFont="1" applyBorder="1" applyAlignment="1"/>
    <xf numFmtId="0" fontId="3" fillId="3" borderId="0" xfId="3" applyFont="1" applyFill="1" applyBorder="1" applyAlignment="1"/>
    <xf numFmtId="165" fontId="7" fillId="2" borderId="2" xfId="1" applyNumberFormat="1" applyFont="1" applyFill="1" applyBorder="1" applyAlignment="1">
      <alignment horizontal="center" vertical="center" wrapText="1"/>
    </xf>
    <xf numFmtId="0" fontId="4" fillId="0" borderId="0" xfId="3" applyFont="1" applyBorder="1" applyAlignment="1">
      <alignment horizontal="center" vertical="center"/>
    </xf>
    <xf numFmtId="0" fontId="3" fillId="0" borderId="0" xfId="3" applyFont="1" applyBorder="1" applyAlignment="1">
      <alignment horizontal="left" vertical="center"/>
    </xf>
    <xf numFmtId="0" fontId="3" fillId="0" borderId="8" xfId="3" applyFont="1" applyBorder="1" applyAlignment="1">
      <alignment horizontal="left" vertical="center"/>
    </xf>
    <xf numFmtId="164" fontId="4" fillId="0" borderId="7" xfId="1" applyNumberFormat="1" applyFont="1" applyBorder="1" applyAlignment="1">
      <alignment horizontal="right" vertical="center" wrapText="1"/>
    </xf>
    <xf numFmtId="43" fontId="4" fillId="0" borderId="7" xfId="1" applyNumberFormat="1" applyFont="1" applyBorder="1" applyAlignment="1">
      <alignment horizontal="right" vertical="center" wrapText="1"/>
    </xf>
    <xf numFmtId="165" fontId="4" fillId="0" borderId="11" xfId="1" applyNumberFormat="1" applyFont="1" applyBorder="1" applyAlignment="1">
      <alignment horizontal="right" vertical="center" wrapText="1"/>
    </xf>
    <xf numFmtId="164" fontId="3" fillId="0" borderId="7" xfId="1" applyNumberFormat="1" applyFont="1" applyBorder="1" applyAlignment="1">
      <alignment horizontal="right" vertical="center" wrapText="1"/>
    </xf>
    <xf numFmtId="43" fontId="3" fillId="0" borderId="7" xfId="1" applyNumberFormat="1" applyFont="1" applyBorder="1" applyAlignment="1">
      <alignment horizontal="right" vertical="center" wrapText="1"/>
    </xf>
    <xf numFmtId="165" fontId="3" fillId="0" borderId="0" xfId="1" applyNumberFormat="1" applyFont="1" applyBorder="1" applyAlignment="1">
      <alignment horizontal="right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5" fontId="4" fillId="0" borderId="0" xfId="1" applyNumberFormat="1" applyFont="1" applyBorder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9" xfId="1" applyNumberFormat="1" applyFont="1" applyBorder="1" applyAlignment="1">
      <alignment horizontal="right" vertical="center" wrapText="1"/>
    </xf>
    <xf numFmtId="164" fontId="3" fillId="0" borderId="9" xfId="1" applyNumberFormat="1" applyFont="1" applyBorder="1" applyAlignment="1">
      <alignment horizontal="right" vertical="center" wrapText="1"/>
    </xf>
    <xf numFmtId="165" fontId="3" fillId="0" borderId="10" xfId="1" applyNumberFormat="1" applyFont="1" applyBorder="1" applyAlignment="1">
      <alignment horizontal="right" vertical="center" wrapText="1"/>
    </xf>
    <xf numFmtId="164" fontId="3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0" fontId="3" fillId="0" borderId="0" xfId="3" applyFont="1" applyBorder="1" applyAlignment="1">
      <alignment vertical="center"/>
    </xf>
    <xf numFmtId="49" fontId="3" fillId="0" borderId="0" xfId="3" applyNumberFormat="1" applyFont="1" applyBorder="1" applyAlignment="1">
      <alignment vertical="center"/>
    </xf>
    <xf numFmtId="165" fontId="7" fillId="2" borderId="2" xfId="1" applyNumberFormat="1" applyFont="1" applyFill="1" applyBorder="1" applyAlignment="1">
      <alignment horizontal="center" vertical="center"/>
    </xf>
    <xf numFmtId="164" fontId="4" fillId="0" borderId="7" xfId="1" applyNumberFormat="1" applyFont="1" applyFill="1" applyBorder="1" applyAlignment="1">
      <alignment horizontal="right" vertical="center" wrapText="1"/>
    </xf>
    <xf numFmtId="165" fontId="3" fillId="0" borderId="7" xfId="1" applyNumberFormat="1" applyFont="1" applyBorder="1" applyAlignment="1">
      <alignment horizontal="right" vertical="center" wrapText="1"/>
    </xf>
    <xf numFmtId="164" fontId="4" fillId="0" borderId="11" xfId="1" applyNumberFormat="1" applyFont="1" applyBorder="1" applyAlignment="1">
      <alignment horizontal="right" vertical="center" wrapText="1"/>
    </xf>
    <xf numFmtId="0" fontId="3" fillId="0" borderId="12" xfId="3" applyFont="1" applyBorder="1" applyAlignment="1">
      <alignment horizontal="left" wrapText="1"/>
    </xf>
    <xf numFmtId="0" fontId="2" fillId="0" borderId="0" xfId="2" applyFont="1" applyFill="1" applyBorder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center" wrapText="1"/>
    </xf>
    <xf numFmtId="0" fontId="7" fillId="2" borderId="0" xfId="4" applyFont="1" applyFill="1" applyBorder="1" applyAlignment="1">
      <alignment horizontal="center" vertical="center" wrapText="1"/>
    </xf>
    <xf numFmtId="0" fontId="7" fillId="2" borderId="2" xfId="1" applyNumberFormat="1" applyFont="1" applyFill="1" applyBorder="1" applyAlignment="1">
      <alignment horizontal="center" vertical="center" wrapText="1"/>
    </xf>
    <xf numFmtId="0" fontId="7" fillId="2" borderId="6" xfId="1" applyNumberFormat="1" applyFont="1" applyFill="1" applyBorder="1" applyAlignment="1">
      <alignment horizontal="center" vertical="center" wrapText="1"/>
    </xf>
    <xf numFmtId="165" fontId="7" fillId="2" borderId="3" xfId="1" applyNumberFormat="1" applyFont="1" applyFill="1" applyBorder="1" applyAlignment="1">
      <alignment horizontal="center" vertical="center"/>
    </xf>
    <xf numFmtId="165" fontId="7" fillId="2" borderId="4" xfId="1" applyNumberFormat="1" applyFont="1" applyFill="1" applyBorder="1" applyAlignment="1">
      <alignment horizontal="center" vertical="center"/>
    </xf>
    <xf numFmtId="165" fontId="7" fillId="2" borderId="5" xfId="1" applyNumberFormat="1" applyFont="1" applyFill="1" applyBorder="1" applyAlignment="1">
      <alignment horizontal="center" vertical="center"/>
    </xf>
    <xf numFmtId="164" fontId="7" fillId="2" borderId="2" xfId="1" applyNumberFormat="1" applyFont="1" applyFill="1" applyBorder="1" applyAlignment="1">
      <alignment horizontal="center" vertical="center" wrapText="1"/>
    </xf>
    <xf numFmtId="164" fontId="7" fillId="2" borderId="6" xfId="1" applyNumberFormat="1" applyFont="1" applyFill="1" applyBorder="1" applyAlignment="1">
      <alignment horizontal="center" vertical="center" wrapText="1"/>
    </xf>
    <xf numFmtId="164" fontId="7" fillId="2" borderId="13" xfId="1" applyNumberFormat="1" applyFont="1" applyFill="1" applyBorder="1" applyAlignment="1">
      <alignment horizontal="center" vertical="center" wrapText="1"/>
    </xf>
    <xf numFmtId="164" fontId="7" fillId="2" borderId="14" xfId="1" applyNumberFormat="1" applyFont="1" applyFill="1" applyBorder="1" applyAlignment="1">
      <alignment horizontal="center" vertical="center" wrapText="1"/>
    </xf>
  </cellXfs>
  <cellStyles count="7">
    <cellStyle name="Millares" xfId="1" builtinId="3"/>
    <cellStyle name="Normal" xfId="0" builtinId="0"/>
    <cellStyle name="Normal 2" xfId="3"/>
    <cellStyle name="style1749130342627" xfId="4"/>
    <cellStyle name="style1749565983995" xfId="2"/>
    <cellStyle name="style1753289063955" xfId="5"/>
    <cellStyle name="style175328906401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1"/>
  <sheetViews>
    <sheetView showGridLines="0" tabSelected="1" zoomScaleNormal="100" zoomScaleSheetLayoutView="115" workbookViewId="0">
      <selection activeCell="A779" sqref="A779:G779"/>
    </sheetView>
  </sheetViews>
  <sheetFormatPr baseColWidth="10" defaultColWidth="9.140625" defaultRowHeight="12.75" x14ac:dyDescent="0.2"/>
  <cols>
    <col min="1" max="1" width="37.140625" style="1" customWidth="1"/>
    <col min="2" max="2" width="13.42578125" style="6" customWidth="1"/>
    <col min="3" max="3" width="12" style="7" customWidth="1"/>
    <col min="4" max="4" width="11.5703125" style="7" customWidth="1"/>
    <col min="5" max="5" width="12" style="7" customWidth="1"/>
    <col min="6" max="6" width="13.7109375" style="6" customWidth="1"/>
    <col min="7" max="7" width="13.28515625" style="6" customWidth="1"/>
    <col min="8" max="8" width="5.85546875" style="1" customWidth="1"/>
    <col min="9" max="16384" width="9.140625" style="1"/>
  </cols>
  <sheetData>
    <row r="1" spans="1:8" ht="60" customHeight="1" x14ac:dyDescent="0.2">
      <c r="A1" s="34" t="s">
        <v>731</v>
      </c>
      <c r="B1" s="34"/>
      <c r="C1" s="34"/>
      <c r="D1" s="34"/>
      <c r="E1" s="34"/>
      <c r="F1" s="34"/>
      <c r="G1" s="34"/>
    </row>
    <row r="2" spans="1:8" s="2" customFormat="1" ht="30" customHeight="1" x14ac:dyDescent="0.2">
      <c r="A2" s="35" t="s">
        <v>0</v>
      </c>
      <c r="B2" s="37" t="s">
        <v>1</v>
      </c>
      <c r="C2" s="39" t="s">
        <v>2</v>
      </c>
      <c r="D2" s="40"/>
      <c r="E2" s="41"/>
      <c r="F2" s="42" t="s">
        <v>729</v>
      </c>
      <c r="G2" s="44" t="s">
        <v>730</v>
      </c>
    </row>
    <row r="3" spans="1:8" s="2" customFormat="1" ht="30" customHeight="1" x14ac:dyDescent="0.2">
      <c r="A3" s="36"/>
      <c r="B3" s="38"/>
      <c r="C3" s="9" t="s">
        <v>3</v>
      </c>
      <c r="D3" s="29" t="s">
        <v>4</v>
      </c>
      <c r="E3" s="29" t="s">
        <v>5</v>
      </c>
      <c r="F3" s="43"/>
      <c r="G3" s="45"/>
    </row>
    <row r="4" spans="1:8" ht="21" customHeight="1" x14ac:dyDescent="0.2">
      <c r="A4" s="10" t="s">
        <v>719</v>
      </c>
      <c r="B4" s="13">
        <f>SUM(B5+B49+B109+B156+B276+B306+B363+B452+B504+B569+B687+B693+B701)</f>
        <v>63785</v>
      </c>
      <c r="C4" s="14">
        <f>SUM(C5+C49+C109+C156+C276+C306+C363+C452+C504+C569+C687+C693+C701)</f>
        <v>56126.179200000028</v>
      </c>
      <c r="D4" s="14">
        <f>SUM(D5+D49+D109+D156+D276+D306+D363+D452+D504+D569+D687+D693+D701)</f>
        <v>3743.759071306471</v>
      </c>
      <c r="E4" s="14">
        <f t="shared" ref="E4" si="0">SUM(E5+E49+E109+E156+E276+E306+E363+E452+E504+E569+E687+E693+E701)</f>
        <v>20117.916248275858</v>
      </c>
      <c r="F4" s="13">
        <f>SUM(F5+F49+F109+F156+F276+F306+F363+F452+F504+F569+F687+F693+F701)</f>
        <v>84949328.329999998</v>
      </c>
      <c r="G4" s="15">
        <f>SUM(G5+G49+G109+G156+G276+G306+G363+G452+G504+G569+G687+G693+G701)</f>
        <v>2824836.0073000002</v>
      </c>
    </row>
    <row r="5" spans="1:8" ht="21" customHeight="1" x14ac:dyDescent="0.2">
      <c r="A5" s="11" t="s">
        <v>6</v>
      </c>
      <c r="B5" s="13">
        <f>SUM(B6+B12+B31+B38)</f>
        <v>815</v>
      </c>
      <c r="C5" s="14">
        <f>SUM(C6+C12+C31+C38)</f>
        <v>687.14400000000001</v>
      </c>
      <c r="D5" s="14">
        <f>SUM(D6+D12+D31+D38)</f>
        <v>62.198399999999992</v>
      </c>
      <c r="E5" s="14">
        <f t="shared" ref="E5:G5" si="1">SUM(E6+E12+E31+E38)</f>
        <v>5.9999999999999977E-2</v>
      </c>
      <c r="F5" s="13">
        <f>SUM(F6+F12+F31+F38)</f>
        <v>721919.3899999999</v>
      </c>
      <c r="G5" s="15">
        <f t="shared" si="1"/>
        <v>8706.92</v>
      </c>
    </row>
    <row r="6" spans="1:8" ht="15" customHeight="1" x14ac:dyDescent="0.2">
      <c r="A6" s="11" t="s">
        <v>21</v>
      </c>
      <c r="B6" s="13">
        <v>31</v>
      </c>
      <c r="C6" s="14">
        <v>21.47</v>
      </c>
      <c r="D6" s="14">
        <v>2.0099999999999993</v>
      </c>
      <c r="E6" s="14">
        <v>0</v>
      </c>
      <c r="F6" s="13">
        <f>SUM(F7:F11)</f>
        <v>60409.99</v>
      </c>
      <c r="G6" s="32">
        <f>SUM(G7:G11)</f>
        <v>1309.73</v>
      </c>
    </row>
    <row r="7" spans="1:8" ht="15" customHeight="1" x14ac:dyDescent="0.2">
      <c r="A7" s="11" t="s">
        <v>650</v>
      </c>
      <c r="B7" s="16">
        <v>2</v>
      </c>
      <c r="C7" s="17">
        <v>8.01</v>
      </c>
      <c r="D7" s="17">
        <v>0</v>
      </c>
      <c r="E7" s="17">
        <v>0</v>
      </c>
      <c r="F7" s="16">
        <v>675</v>
      </c>
      <c r="G7" s="18">
        <v>1102.5</v>
      </c>
      <c r="H7" s="8" t="s">
        <v>20</v>
      </c>
    </row>
    <row r="8" spans="1:8" ht="15" customHeight="1" x14ac:dyDescent="0.2">
      <c r="A8" s="11" t="s">
        <v>22</v>
      </c>
      <c r="B8" s="16">
        <v>1</v>
      </c>
      <c r="C8" s="17">
        <v>0.2</v>
      </c>
      <c r="D8" s="17">
        <v>0</v>
      </c>
      <c r="E8" s="17">
        <v>0</v>
      </c>
      <c r="F8" s="16">
        <v>350</v>
      </c>
      <c r="G8" s="18">
        <v>3.2</v>
      </c>
    </row>
    <row r="9" spans="1:8" ht="15" customHeight="1" x14ac:dyDescent="0.2">
      <c r="A9" s="11" t="s">
        <v>23</v>
      </c>
      <c r="B9" s="16">
        <v>16</v>
      </c>
      <c r="C9" s="17">
        <v>5.9</v>
      </c>
      <c r="D9" s="17">
        <v>1.34</v>
      </c>
      <c r="E9" s="17">
        <v>0</v>
      </c>
      <c r="F9" s="16">
        <v>5333</v>
      </c>
      <c r="G9" s="18">
        <v>122.75000000000001</v>
      </c>
    </row>
    <row r="10" spans="1:8" ht="15" customHeight="1" x14ac:dyDescent="0.2">
      <c r="A10" s="11" t="s">
        <v>24</v>
      </c>
      <c r="B10" s="16">
        <v>8</v>
      </c>
      <c r="C10" s="17">
        <v>5.76</v>
      </c>
      <c r="D10" s="17">
        <v>0.66999999999999993</v>
      </c>
      <c r="E10" s="17">
        <v>0</v>
      </c>
      <c r="F10" s="16">
        <v>44451.99</v>
      </c>
      <c r="G10" s="18">
        <v>41.28</v>
      </c>
    </row>
    <row r="11" spans="1:8" ht="15" customHeight="1" x14ac:dyDescent="0.2">
      <c r="A11" s="11" t="s">
        <v>25</v>
      </c>
      <c r="B11" s="16">
        <v>4</v>
      </c>
      <c r="C11" s="17">
        <v>1.6</v>
      </c>
      <c r="D11" s="17">
        <v>0</v>
      </c>
      <c r="E11" s="17">
        <v>0</v>
      </c>
      <c r="F11" s="16">
        <v>9600</v>
      </c>
      <c r="G11" s="18">
        <v>40</v>
      </c>
    </row>
    <row r="12" spans="1:8" s="3" customFormat="1" ht="15" customHeight="1" x14ac:dyDescent="0.2">
      <c r="A12" s="11" t="s">
        <v>26</v>
      </c>
      <c r="B12" s="13">
        <v>482</v>
      </c>
      <c r="C12" s="14">
        <v>350.54399999999998</v>
      </c>
      <c r="D12" s="14">
        <v>30.996400000000001</v>
      </c>
      <c r="E12" s="14">
        <v>0</v>
      </c>
      <c r="F12" s="13">
        <f>SUM(F13:F30)</f>
        <v>337649.6</v>
      </c>
      <c r="G12" s="15">
        <f>SUM(G13:G30)</f>
        <v>3531.69</v>
      </c>
    </row>
    <row r="13" spans="1:8" ht="15" customHeight="1" x14ac:dyDescent="0.2">
      <c r="A13" s="11" t="s">
        <v>651</v>
      </c>
      <c r="B13" s="16">
        <v>4</v>
      </c>
      <c r="C13" s="17">
        <v>1.6435999999999999</v>
      </c>
      <c r="D13" s="17">
        <v>0</v>
      </c>
      <c r="E13" s="17">
        <v>0</v>
      </c>
      <c r="F13" s="16">
        <v>2430</v>
      </c>
      <c r="G13" s="18">
        <v>5.000000000000001E-2</v>
      </c>
    </row>
    <row r="14" spans="1:8" ht="15" customHeight="1" x14ac:dyDescent="0.2">
      <c r="A14" s="11" t="s">
        <v>27</v>
      </c>
      <c r="B14" s="16">
        <v>14</v>
      </c>
      <c r="C14" s="17">
        <v>9.8400000000000016</v>
      </c>
      <c r="D14" s="17">
        <v>0.49999999999999989</v>
      </c>
      <c r="E14" s="17">
        <v>0</v>
      </c>
      <c r="F14" s="16">
        <v>5337</v>
      </c>
      <c r="G14" s="18">
        <v>201.66999999999996</v>
      </c>
    </row>
    <row r="15" spans="1:8" ht="15" customHeight="1" x14ac:dyDescent="0.2">
      <c r="A15" s="11" t="s">
        <v>28</v>
      </c>
      <c r="B15" s="16">
        <v>183</v>
      </c>
      <c r="C15" s="17">
        <v>99.16</v>
      </c>
      <c r="D15" s="17">
        <v>17.54399999999999</v>
      </c>
      <c r="E15" s="17">
        <v>0</v>
      </c>
      <c r="F15" s="16">
        <v>23920</v>
      </c>
      <c r="G15" s="18">
        <v>477.8599999999999</v>
      </c>
    </row>
    <row r="16" spans="1:8" ht="15" customHeight="1" x14ac:dyDescent="0.2">
      <c r="A16" s="11" t="s">
        <v>29</v>
      </c>
      <c r="B16" s="16">
        <v>5</v>
      </c>
      <c r="C16" s="17">
        <v>4.26</v>
      </c>
      <c r="D16" s="17">
        <v>2.1200000000000004E-2</v>
      </c>
      <c r="E16" s="17">
        <v>0</v>
      </c>
      <c r="F16" s="16">
        <v>1286</v>
      </c>
      <c r="G16" s="18">
        <v>2.5</v>
      </c>
    </row>
    <row r="17" spans="1:7" ht="15" customHeight="1" x14ac:dyDescent="0.2">
      <c r="A17" s="11" t="s">
        <v>30</v>
      </c>
      <c r="B17" s="16">
        <v>11</v>
      </c>
      <c r="C17" s="17">
        <v>8.2200000000000006</v>
      </c>
      <c r="D17" s="17">
        <v>0.80000000000000027</v>
      </c>
      <c r="E17" s="17">
        <v>0</v>
      </c>
      <c r="F17" s="16">
        <v>13750</v>
      </c>
      <c r="G17" s="18">
        <v>27.500000000000007</v>
      </c>
    </row>
    <row r="18" spans="1:7" ht="15" customHeight="1" x14ac:dyDescent="0.2">
      <c r="A18" s="11" t="s">
        <v>31</v>
      </c>
      <c r="B18" s="16">
        <v>81</v>
      </c>
      <c r="C18" s="17">
        <v>65.889999999999986</v>
      </c>
      <c r="D18" s="17">
        <v>2.9224000000000019</v>
      </c>
      <c r="E18" s="17">
        <v>0</v>
      </c>
      <c r="F18" s="16">
        <v>80453.999999999985</v>
      </c>
      <c r="G18" s="18">
        <v>631.45000000000005</v>
      </c>
    </row>
    <row r="19" spans="1:7" ht="15" customHeight="1" x14ac:dyDescent="0.2">
      <c r="A19" s="11" t="s">
        <v>32</v>
      </c>
      <c r="B19" s="16">
        <v>20</v>
      </c>
      <c r="C19" s="17">
        <v>13.139999999999999</v>
      </c>
      <c r="D19" s="17">
        <v>0.32</v>
      </c>
      <c r="E19" s="17">
        <v>0</v>
      </c>
      <c r="F19" s="16">
        <v>23539.000000000004</v>
      </c>
      <c r="G19" s="18">
        <v>500.99999999999983</v>
      </c>
    </row>
    <row r="20" spans="1:7" ht="15" customHeight="1" x14ac:dyDescent="0.2">
      <c r="A20" s="11" t="s">
        <v>33</v>
      </c>
      <c r="B20" s="16">
        <v>10</v>
      </c>
      <c r="C20" s="17">
        <v>5.79</v>
      </c>
      <c r="D20" s="17">
        <v>0</v>
      </c>
      <c r="E20" s="17">
        <v>0</v>
      </c>
      <c r="F20" s="16">
        <v>1320</v>
      </c>
      <c r="G20" s="18">
        <v>273</v>
      </c>
    </row>
    <row r="21" spans="1:7" ht="15" customHeight="1" x14ac:dyDescent="0.2">
      <c r="A21" s="11" t="s">
        <v>34</v>
      </c>
      <c r="B21" s="16">
        <v>8</v>
      </c>
      <c r="C21" s="17">
        <v>18.370000000000005</v>
      </c>
      <c r="D21" s="17">
        <v>0</v>
      </c>
      <c r="E21" s="17">
        <v>0</v>
      </c>
      <c r="F21" s="16">
        <v>29643</v>
      </c>
      <c r="G21" s="18">
        <v>60.279999999999994</v>
      </c>
    </row>
    <row r="22" spans="1:7" ht="15" customHeight="1" x14ac:dyDescent="0.2">
      <c r="A22" s="11" t="s">
        <v>35</v>
      </c>
      <c r="B22" s="16">
        <v>41</v>
      </c>
      <c r="C22" s="17">
        <v>54.790000000000013</v>
      </c>
      <c r="D22" s="17">
        <v>0.51839999999999986</v>
      </c>
      <c r="E22" s="17">
        <v>0</v>
      </c>
      <c r="F22" s="16">
        <v>46633</v>
      </c>
      <c r="G22" s="18">
        <v>499.90000000000009</v>
      </c>
    </row>
    <row r="23" spans="1:7" ht="15" customHeight="1" x14ac:dyDescent="0.2">
      <c r="A23" s="11" t="s">
        <v>36</v>
      </c>
      <c r="B23" s="16">
        <v>2</v>
      </c>
      <c r="C23" s="17">
        <v>0.12040000000000001</v>
      </c>
      <c r="D23" s="17">
        <v>0</v>
      </c>
      <c r="E23" s="17">
        <v>0</v>
      </c>
      <c r="F23" s="16">
        <v>603.6</v>
      </c>
      <c r="G23" s="18">
        <v>0</v>
      </c>
    </row>
    <row r="24" spans="1:7" ht="15" customHeight="1" x14ac:dyDescent="0.2">
      <c r="A24" s="11" t="s">
        <v>37</v>
      </c>
      <c r="B24" s="16">
        <v>15</v>
      </c>
      <c r="C24" s="17">
        <v>4.3699999999999992</v>
      </c>
      <c r="D24" s="17">
        <v>5.000000000000001E-2</v>
      </c>
      <c r="E24" s="17">
        <v>0</v>
      </c>
      <c r="F24" s="16">
        <v>10735</v>
      </c>
      <c r="G24" s="18">
        <v>84.19</v>
      </c>
    </row>
    <row r="25" spans="1:7" ht="15" customHeight="1" x14ac:dyDescent="0.2">
      <c r="A25" s="11" t="s">
        <v>38</v>
      </c>
      <c r="B25" s="16">
        <v>21</v>
      </c>
      <c r="C25" s="17">
        <v>14.089999999999998</v>
      </c>
      <c r="D25" s="17">
        <v>2.7303999999999999</v>
      </c>
      <c r="E25" s="17">
        <v>0</v>
      </c>
      <c r="F25" s="16">
        <v>29773</v>
      </c>
      <c r="G25" s="18">
        <v>37.089999999999996</v>
      </c>
    </row>
    <row r="26" spans="1:7" ht="15" customHeight="1" x14ac:dyDescent="0.2">
      <c r="A26" s="11" t="s">
        <v>39</v>
      </c>
      <c r="B26" s="16">
        <v>9</v>
      </c>
      <c r="C26" s="17">
        <v>7.9299999999999979</v>
      </c>
      <c r="D26" s="17">
        <v>1.0000000000000002E-2</v>
      </c>
      <c r="E26" s="17">
        <v>0</v>
      </c>
      <c r="F26" s="16">
        <v>6395</v>
      </c>
      <c r="G26" s="18">
        <v>318.5</v>
      </c>
    </row>
    <row r="27" spans="1:7" ht="15" customHeight="1" x14ac:dyDescent="0.2">
      <c r="A27" s="11" t="s">
        <v>40</v>
      </c>
      <c r="B27" s="16">
        <v>14</v>
      </c>
      <c r="C27" s="17">
        <v>21.76</v>
      </c>
      <c r="D27" s="17">
        <v>1.9500000000000002</v>
      </c>
      <c r="E27" s="17">
        <v>0</v>
      </c>
      <c r="F27" s="16">
        <v>29879</v>
      </c>
      <c r="G27" s="18">
        <v>261</v>
      </c>
    </row>
    <row r="28" spans="1:7" ht="15" customHeight="1" x14ac:dyDescent="0.2">
      <c r="A28" s="11" t="s">
        <v>41</v>
      </c>
      <c r="B28" s="16">
        <v>23</v>
      </c>
      <c r="C28" s="17">
        <v>5.67</v>
      </c>
      <c r="D28" s="17">
        <v>1.9499999999999997</v>
      </c>
      <c r="E28" s="17">
        <v>0</v>
      </c>
      <c r="F28" s="16">
        <v>8927.0000000000018</v>
      </c>
      <c r="G28" s="18">
        <v>78</v>
      </c>
    </row>
    <row r="29" spans="1:7" ht="15" customHeight="1" x14ac:dyDescent="0.2">
      <c r="A29" s="11" t="s">
        <v>42</v>
      </c>
      <c r="B29" s="16">
        <v>2</v>
      </c>
      <c r="C29" s="17">
        <v>4.6999999999999993</v>
      </c>
      <c r="D29" s="17">
        <v>0.59999999999999987</v>
      </c>
      <c r="E29" s="17">
        <v>0</v>
      </c>
      <c r="F29" s="16">
        <v>1800</v>
      </c>
      <c r="G29" s="18">
        <v>3</v>
      </c>
    </row>
    <row r="30" spans="1:7" ht="15" customHeight="1" x14ac:dyDescent="0.2">
      <c r="A30" s="11" t="s">
        <v>43</v>
      </c>
      <c r="B30" s="16">
        <v>19</v>
      </c>
      <c r="C30" s="17">
        <v>10.799999999999999</v>
      </c>
      <c r="D30" s="17">
        <v>1.0800000000000003</v>
      </c>
      <c r="E30" s="17">
        <v>0</v>
      </c>
      <c r="F30" s="16">
        <v>21225.000000000004</v>
      </c>
      <c r="G30" s="18">
        <v>74.700000000000017</v>
      </c>
    </row>
    <row r="31" spans="1:7" s="3" customFormat="1" ht="15" customHeight="1" x14ac:dyDescent="0.2">
      <c r="A31" s="11" t="s">
        <v>44</v>
      </c>
      <c r="B31" s="13">
        <v>88</v>
      </c>
      <c r="C31" s="14">
        <v>47.5</v>
      </c>
      <c r="D31" s="14">
        <v>8.129999999999999</v>
      </c>
      <c r="E31" s="14">
        <v>5.9999999999999977E-2</v>
      </c>
      <c r="F31" s="13">
        <f>SUM(F32:F37)</f>
        <v>94651</v>
      </c>
      <c r="G31" s="32">
        <f>SUM(G32:G37)</f>
        <v>157.82999999999998</v>
      </c>
    </row>
    <row r="32" spans="1:7" ht="15" customHeight="1" x14ac:dyDescent="0.2">
      <c r="A32" s="11" t="s">
        <v>652</v>
      </c>
      <c r="B32" s="16">
        <v>5</v>
      </c>
      <c r="C32" s="17">
        <v>3.2900000000000009</v>
      </c>
      <c r="D32" s="17">
        <v>0.52000000000000024</v>
      </c>
      <c r="E32" s="17">
        <v>5.9999999999999991E-2</v>
      </c>
      <c r="F32" s="16">
        <v>17830</v>
      </c>
      <c r="G32" s="18">
        <v>28.3</v>
      </c>
    </row>
    <row r="33" spans="1:7" ht="15" customHeight="1" x14ac:dyDescent="0.2">
      <c r="A33" s="11" t="s">
        <v>45</v>
      </c>
      <c r="B33" s="16">
        <v>7</v>
      </c>
      <c r="C33" s="17">
        <v>1.3800000000000003</v>
      </c>
      <c r="D33" s="17">
        <v>0.32</v>
      </c>
      <c r="E33" s="17">
        <v>0</v>
      </c>
      <c r="F33" s="16">
        <v>1715</v>
      </c>
      <c r="G33" s="18">
        <v>2.0099999999999998</v>
      </c>
    </row>
    <row r="34" spans="1:7" ht="15" customHeight="1" x14ac:dyDescent="0.2">
      <c r="A34" s="11" t="s">
        <v>46</v>
      </c>
      <c r="B34" s="16">
        <v>18</v>
      </c>
      <c r="C34" s="17">
        <v>10.449999999999998</v>
      </c>
      <c r="D34" s="17">
        <v>1.1600000000000004</v>
      </c>
      <c r="E34" s="17">
        <v>0</v>
      </c>
      <c r="F34" s="16">
        <v>5894</v>
      </c>
      <c r="G34" s="18">
        <v>28.449999999999996</v>
      </c>
    </row>
    <row r="35" spans="1:7" ht="15" customHeight="1" x14ac:dyDescent="0.2">
      <c r="A35" s="11" t="s">
        <v>47</v>
      </c>
      <c r="B35" s="16">
        <v>11</v>
      </c>
      <c r="C35" s="17">
        <v>8.64</v>
      </c>
      <c r="D35" s="17">
        <v>3.5000000000000004</v>
      </c>
      <c r="E35" s="17">
        <v>0</v>
      </c>
      <c r="F35" s="16">
        <v>5030</v>
      </c>
      <c r="G35" s="18">
        <v>15.3</v>
      </c>
    </row>
    <row r="36" spans="1:7" ht="15" customHeight="1" x14ac:dyDescent="0.2">
      <c r="A36" s="11" t="s">
        <v>48</v>
      </c>
      <c r="B36" s="16">
        <v>7</v>
      </c>
      <c r="C36" s="17">
        <v>5.94</v>
      </c>
      <c r="D36" s="17">
        <v>1.25</v>
      </c>
      <c r="E36" s="17">
        <v>0</v>
      </c>
      <c r="F36" s="16">
        <v>41155</v>
      </c>
      <c r="G36" s="18">
        <v>18.599999999999998</v>
      </c>
    </row>
    <row r="37" spans="1:7" ht="15" customHeight="1" x14ac:dyDescent="0.2">
      <c r="A37" s="11" t="s">
        <v>49</v>
      </c>
      <c r="B37" s="16">
        <v>40</v>
      </c>
      <c r="C37" s="17">
        <v>17.800000000000008</v>
      </c>
      <c r="D37" s="17">
        <v>1.3800000000000001</v>
      </c>
      <c r="E37" s="17">
        <v>0</v>
      </c>
      <c r="F37" s="16">
        <v>23026.999999999996</v>
      </c>
      <c r="G37" s="18">
        <v>65.169999999999973</v>
      </c>
    </row>
    <row r="38" spans="1:7" s="3" customFormat="1" ht="15" customHeight="1" x14ac:dyDescent="0.2">
      <c r="A38" s="11" t="s">
        <v>50</v>
      </c>
      <c r="B38" s="13">
        <v>214</v>
      </c>
      <c r="C38" s="14">
        <v>267.63</v>
      </c>
      <c r="D38" s="14">
        <v>21.061999999999994</v>
      </c>
      <c r="E38" s="14">
        <v>0</v>
      </c>
      <c r="F38" s="13">
        <f>SUM(F39:F48)</f>
        <v>229208.8</v>
      </c>
      <c r="G38" s="15">
        <f>SUM(G39:G48)</f>
        <v>3707.6699999999996</v>
      </c>
    </row>
    <row r="39" spans="1:7" ht="15" customHeight="1" x14ac:dyDescent="0.2">
      <c r="A39" s="11" t="s">
        <v>653</v>
      </c>
      <c r="B39" s="16">
        <v>6</v>
      </c>
      <c r="C39" s="17">
        <v>4.160000000000001</v>
      </c>
      <c r="D39" s="17">
        <v>0</v>
      </c>
      <c r="E39" s="17">
        <v>0</v>
      </c>
      <c r="F39" s="16">
        <v>2365.7999999999997</v>
      </c>
      <c r="G39" s="18">
        <v>121.6</v>
      </c>
    </row>
    <row r="40" spans="1:7" ht="15" customHeight="1" x14ac:dyDescent="0.2">
      <c r="A40" s="11" t="s">
        <v>51</v>
      </c>
      <c r="B40" s="16">
        <v>1</v>
      </c>
      <c r="C40" s="17">
        <v>2</v>
      </c>
      <c r="D40" s="17">
        <v>0</v>
      </c>
      <c r="E40" s="17">
        <v>0</v>
      </c>
      <c r="F40" s="16">
        <v>350</v>
      </c>
      <c r="G40" s="18">
        <v>40</v>
      </c>
    </row>
    <row r="41" spans="1:7" ht="15" customHeight="1" x14ac:dyDescent="0.2">
      <c r="A41" s="11" t="s">
        <v>52</v>
      </c>
      <c r="B41" s="16">
        <v>7</v>
      </c>
      <c r="C41" s="17">
        <v>1.6400000000000001</v>
      </c>
      <c r="D41" s="17">
        <v>0.5</v>
      </c>
      <c r="E41" s="17">
        <v>0</v>
      </c>
      <c r="F41" s="16">
        <v>5190</v>
      </c>
      <c r="G41" s="18">
        <v>14.740000000000002</v>
      </c>
    </row>
    <row r="42" spans="1:7" ht="15" customHeight="1" x14ac:dyDescent="0.2">
      <c r="A42" s="11" t="s">
        <v>53</v>
      </c>
      <c r="B42" s="16">
        <v>38</v>
      </c>
      <c r="C42" s="17">
        <v>35.53</v>
      </c>
      <c r="D42" s="17">
        <v>0</v>
      </c>
      <c r="E42" s="17">
        <v>0</v>
      </c>
      <c r="F42" s="16">
        <v>29119</v>
      </c>
      <c r="G42" s="18">
        <v>821</v>
      </c>
    </row>
    <row r="43" spans="1:7" ht="15" customHeight="1" x14ac:dyDescent="0.2">
      <c r="A43" s="11" t="s">
        <v>54</v>
      </c>
      <c r="B43" s="16">
        <v>11</v>
      </c>
      <c r="C43" s="17">
        <v>7.7</v>
      </c>
      <c r="D43" s="17">
        <v>1.2E-2</v>
      </c>
      <c r="E43" s="17">
        <v>0</v>
      </c>
      <c r="F43" s="16">
        <v>45760</v>
      </c>
      <c r="G43" s="18">
        <v>186.74</v>
      </c>
    </row>
    <row r="44" spans="1:7" ht="15" customHeight="1" x14ac:dyDescent="0.2">
      <c r="A44" s="11" t="s">
        <v>55</v>
      </c>
      <c r="B44" s="16">
        <v>25</v>
      </c>
      <c r="C44" s="17">
        <v>25.28</v>
      </c>
      <c r="D44" s="17">
        <v>7.9999999999999988E-2</v>
      </c>
      <c r="E44" s="17">
        <v>0</v>
      </c>
      <c r="F44" s="16">
        <v>341</v>
      </c>
      <c r="G44" s="18">
        <v>519</v>
      </c>
    </row>
    <row r="45" spans="1:7" ht="15" customHeight="1" x14ac:dyDescent="0.2">
      <c r="A45" s="11" t="s">
        <v>56</v>
      </c>
      <c r="B45" s="16">
        <v>54</v>
      </c>
      <c r="C45" s="17">
        <v>63.599999999999987</v>
      </c>
      <c r="D45" s="17">
        <v>11.870000000000006</v>
      </c>
      <c r="E45" s="17">
        <v>0</v>
      </c>
      <c r="F45" s="16">
        <v>16618.999999999996</v>
      </c>
      <c r="G45" s="18">
        <v>837.18999999999994</v>
      </c>
    </row>
    <row r="46" spans="1:7" ht="15" customHeight="1" x14ac:dyDescent="0.2">
      <c r="A46" s="11" t="s">
        <v>57</v>
      </c>
      <c r="B46" s="16">
        <v>17</v>
      </c>
      <c r="C46" s="17">
        <v>12.18</v>
      </c>
      <c r="D46" s="17">
        <v>0</v>
      </c>
      <c r="E46" s="17">
        <v>0</v>
      </c>
      <c r="F46" s="16">
        <v>14799.999999999998</v>
      </c>
      <c r="G46" s="18">
        <v>82.199999999999989</v>
      </c>
    </row>
    <row r="47" spans="1:7" ht="15" customHeight="1" x14ac:dyDescent="0.2">
      <c r="A47" s="11" t="s">
        <v>58</v>
      </c>
      <c r="B47" s="16">
        <v>48</v>
      </c>
      <c r="C47" s="17">
        <v>112.15999999999997</v>
      </c>
      <c r="D47" s="17">
        <v>8.6000000000000014</v>
      </c>
      <c r="E47" s="17">
        <v>0</v>
      </c>
      <c r="F47" s="16">
        <v>113064.99999999999</v>
      </c>
      <c r="G47" s="18">
        <v>950.13999999999987</v>
      </c>
    </row>
    <row r="48" spans="1:7" ht="15" customHeight="1" x14ac:dyDescent="0.2">
      <c r="A48" s="11" t="s">
        <v>59</v>
      </c>
      <c r="B48" s="16">
        <v>7</v>
      </c>
      <c r="C48" s="17">
        <v>3.3800000000000003</v>
      </c>
      <c r="D48" s="17">
        <v>0</v>
      </c>
      <c r="E48" s="17">
        <v>0</v>
      </c>
      <c r="F48" s="16">
        <v>1599</v>
      </c>
      <c r="G48" s="18">
        <v>135.06</v>
      </c>
    </row>
    <row r="49" spans="1:7" s="3" customFormat="1" ht="21" customHeight="1" x14ac:dyDescent="0.2">
      <c r="A49" s="11" t="s">
        <v>7</v>
      </c>
      <c r="B49" s="13">
        <f t="shared" ref="B49:G49" si="2">SUM(B50+B59+B70+B78+B86+B92)</f>
        <v>11209</v>
      </c>
      <c r="C49" s="14">
        <f t="shared" si="2"/>
        <v>3851.1512000000048</v>
      </c>
      <c r="D49" s="14">
        <f t="shared" si="2"/>
        <v>294.7379999999996</v>
      </c>
      <c r="E49" s="14">
        <f t="shared" si="2"/>
        <v>273.13679999999977</v>
      </c>
      <c r="F49" s="13">
        <f>SUM(F50+F59+F70+F78+F86+F92)</f>
        <v>12374380.559999999</v>
      </c>
      <c r="G49" s="15">
        <f t="shared" si="2"/>
        <v>48325.544800000003</v>
      </c>
    </row>
    <row r="50" spans="1:7" s="3" customFormat="1" ht="15" customHeight="1" x14ac:dyDescent="0.2">
      <c r="A50" s="11" t="s">
        <v>60</v>
      </c>
      <c r="B50" s="13">
        <v>263</v>
      </c>
      <c r="C50" s="14">
        <v>215.29400000000018</v>
      </c>
      <c r="D50" s="14">
        <v>12.591999999999992</v>
      </c>
      <c r="E50" s="14">
        <v>12.000000000000004</v>
      </c>
      <c r="F50" s="13">
        <f>SUM(F51:F58)</f>
        <v>809931.99999999977</v>
      </c>
      <c r="G50" s="32">
        <f>SUM(G51:G58)</f>
        <v>4519.7901000000002</v>
      </c>
    </row>
    <row r="51" spans="1:7" ht="15" customHeight="1" x14ac:dyDescent="0.2">
      <c r="A51" s="11" t="s">
        <v>654</v>
      </c>
      <c r="B51" s="16">
        <v>23</v>
      </c>
      <c r="C51" s="17">
        <v>9.7600000000000033</v>
      </c>
      <c r="D51" s="17">
        <v>1.1800000000000002</v>
      </c>
      <c r="E51" s="17">
        <v>0</v>
      </c>
      <c r="F51" s="16">
        <v>5381</v>
      </c>
      <c r="G51" s="18">
        <v>58.680000000000007</v>
      </c>
    </row>
    <row r="52" spans="1:7" ht="15" customHeight="1" x14ac:dyDescent="0.2">
      <c r="A52" s="11" t="s">
        <v>61</v>
      </c>
      <c r="B52" s="16">
        <v>20</v>
      </c>
      <c r="C52" s="17">
        <v>9.9320000000000022</v>
      </c>
      <c r="D52" s="17">
        <v>0.36</v>
      </c>
      <c r="E52" s="17">
        <v>0</v>
      </c>
      <c r="F52" s="16">
        <v>19229</v>
      </c>
      <c r="G52" s="18">
        <v>209.87999999999997</v>
      </c>
    </row>
    <row r="53" spans="1:7" ht="15" customHeight="1" x14ac:dyDescent="0.2">
      <c r="A53" s="11" t="s">
        <v>62</v>
      </c>
      <c r="B53" s="16">
        <v>46</v>
      </c>
      <c r="C53" s="17">
        <v>56.489999999999981</v>
      </c>
      <c r="D53" s="17">
        <v>1.2400000000000002</v>
      </c>
      <c r="E53" s="17">
        <v>12</v>
      </c>
      <c r="F53" s="16">
        <v>130780</v>
      </c>
      <c r="G53" s="18">
        <v>1959.35</v>
      </c>
    </row>
    <row r="54" spans="1:7" ht="15" customHeight="1" x14ac:dyDescent="0.2">
      <c r="A54" s="11" t="s">
        <v>63</v>
      </c>
      <c r="B54" s="16">
        <v>12</v>
      </c>
      <c r="C54" s="17">
        <v>3.8720000000000003</v>
      </c>
      <c r="D54" s="17">
        <v>0</v>
      </c>
      <c r="E54" s="17">
        <v>0</v>
      </c>
      <c r="F54" s="16">
        <v>7188.0000000000009</v>
      </c>
      <c r="G54" s="18">
        <v>14.520099999999999</v>
      </c>
    </row>
    <row r="55" spans="1:7" ht="15" customHeight="1" x14ac:dyDescent="0.2">
      <c r="A55" s="11" t="s">
        <v>64</v>
      </c>
      <c r="B55" s="16">
        <v>7</v>
      </c>
      <c r="C55" s="17">
        <v>5.28</v>
      </c>
      <c r="D55" s="17">
        <v>0.28000000000000008</v>
      </c>
      <c r="E55" s="17">
        <v>0</v>
      </c>
      <c r="F55" s="16">
        <v>87540</v>
      </c>
      <c r="G55" s="18">
        <v>121.43999999999998</v>
      </c>
    </row>
    <row r="56" spans="1:7" ht="15" customHeight="1" x14ac:dyDescent="0.2">
      <c r="A56" s="11" t="s">
        <v>65</v>
      </c>
      <c r="B56" s="16">
        <v>79</v>
      </c>
      <c r="C56" s="17">
        <v>50.660000000000004</v>
      </c>
      <c r="D56" s="17">
        <v>5.5399999999999983</v>
      </c>
      <c r="E56" s="17">
        <v>0</v>
      </c>
      <c r="F56" s="16">
        <v>150717.99999999994</v>
      </c>
      <c r="G56" s="18">
        <v>1142.7500000000002</v>
      </c>
    </row>
    <row r="57" spans="1:7" ht="15" customHeight="1" x14ac:dyDescent="0.2">
      <c r="A57" s="11" t="s">
        <v>66</v>
      </c>
      <c r="B57" s="16">
        <v>32</v>
      </c>
      <c r="C57" s="17">
        <v>11.069999999999999</v>
      </c>
      <c r="D57" s="17">
        <v>2E-3</v>
      </c>
      <c r="E57" s="17">
        <v>0</v>
      </c>
      <c r="F57" s="16">
        <v>11096.000000000004</v>
      </c>
      <c r="G57" s="18">
        <v>266.07</v>
      </c>
    </row>
    <row r="58" spans="1:7" ht="15" customHeight="1" x14ac:dyDescent="0.2">
      <c r="A58" s="11" t="s">
        <v>67</v>
      </c>
      <c r="B58" s="16">
        <v>44</v>
      </c>
      <c r="C58" s="17">
        <v>68.22999999999999</v>
      </c>
      <c r="D58" s="17">
        <v>3.99</v>
      </c>
      <c r="E58" s="17">
        <v>0</v>
      </c>
      <c r="F58" s="16">
        <v>397999.99999999988</v>
      </c>
      <c r="G58" s="18">
        <v>747.09999999999991</v>
      </c>
    </row>
    <row r="59" spans="1:7" s="3" customFormat="1" ht="15" customHeight="1" x14ac:dyDescent="0.2">
      <c r="A59" s="11" t="s">
        <v>68</v>
      </c>
      <c r="B59" s="13">
        <v>2631</v>
      </c>
      <c r="C59" s="14">
        <v>471.29400000000027</v>
      </c>
      <c r="D59" s="14">
        <v>29.997199999999907</v>
      </c>
      <c r="E59" s="14">
        <v>14.227799999999984</v>
      </c>
      <c r="F59" s="13">
        <f>SUM(F60:F69)</f>
        <v>2238517.0599999996</v>
      </c>
      <c r="G59" s="15">
        <f>SUM(G60:G69)</f>
        <v>2697.2148999999999</v>
      </c>
    </row>
    <row r="60" spans="1:7" ht="15" customHeight="1" x14ac:dyDescent="0.2">
      <c r="A60" s="11" t="s">
        <v>655</v>
      </c>
      <c r="B60" s="16">
        <v>192</v>
      </c>
      <c r="C60" s="17">
        <v>50.833199999999984</v>
      </c>
      <c r="D60" s="17">
        <v>1.5228000000000008</v>
      </c>
      <c r="E60" s="17">
        <v>0</v>
      </c>
      <c r="F60" s="16">
        <v>501357</v>
      </c>
      <c r="G60" s="18">
        <v>280.14599999999973</v>
      </c>
    </row>
    <row r="61" spans="1:7" ht="15" customHeight="1" x14ac:dyDescent="0.2">
      <c r="A61" s="11" t="s">
        <v>69</v>
      </c>
      <c r="B61" s="16">
        <v>249</v>
      </c>
      <c r="C61" s="17">
        <v>33.210000000000029</v>
      </c>
      <c r="D61" s="17">
        <v>2.1619999999999995</v>
      </c>
      <c r="E61" s="17">
        <v>0</v>
      </c>
      <c r="F61" s="16">
        <v>80533.999999999956</v>
      </c>
      <c r="G61" s="18">
        <v>86.400999999999996</v>
      </c>
    </row>
    <row r="62" spans="1:7" ht="15" customHeight="1" x14ac:dyDescent="0.2">
      <c r="A62" s="11" t="s">
        <v>70</v>
      </c>
      <c r="B62" s="16">
        <v>136</v>
      </c>
      <c r="C62" s="17">
        <v>40.177999999999983</v>
      </c>
      <c r="D62" s="17">
        <v>3.5063999999999993</v>
      </c>
      <c r="E62" s="17">
        <v>2.06</v>
      </c>
      <c r="F62" s="16">
        <v>196828.50000000006</v>
      </c>
      <c r="G62" s="18">
        <v>148.83999999999997</v>
      </c>
    </row>
    <row r="63" spans="1:7" ht="15" customHeight="1" x14ac:dyDescent="0.2">
      <c r="A63" s="11" t="s">
        <v>71</v>
      </c>
      <c r="B63" s="16">
        <v>205</v>
      </c>
      <c r="C63" s="17">
        <v>31.999999999999986</v>
      </c>
      <c r="D63" s="17">
        <v>2.9743999999999984</v>
      </c>
      <c r="E63" s="17">
        <v>2.7999999999999982E-3</v>
      </c>
      <c r="F63" s="16">
        <v>123251</v>
      </c>
      <c r="G63" s="18">
        <v>360.78000000000009</v>
      </c>
    </row>
    <row r="64" spans="1:7" ht="15" customHeight="1" x14ac:dyDescent="0.2">
      <c r="A64" s="11" t="s">
        <v>72</v>
      </c>
      <c r="B64" s="16">
        <v>59</v>
      </c>
      <c r="C64" s="17">
        <v>11.370000000000001</v>
      </c>
      <c r="D64" s="17">
        <v>0.2248</v>
      </c>
      <c r="E64" s="17">
        <v>0</v>
      </c>
      <c r="F64" s="16">
        <v>30874.999999999996</v>
      </c>
      <c r="G64" s="18">
        <v>206.24599999999998</v>
      </c>
    </row>
    <row r="65" spans="1:7" ht="15" customHeight="1" x14ac:dyDescent="0.2">
      <c r="A65" s="11" t="s">
        <v>73</v>
      </c>
      <c r="B65" s="16">
        <v>258</v>
      </c>
      <c r="C65" s="17">
        <v>45.234000000000002</v>
      </c>
      <c r="D65" s="17">
        <v>1.1743999999999999</v>
      </c>
      <c r="E65" s="17">
        <v>7.0000000000000009</v>
      </c>
      <c r="F65" s="16">
        <v>288181.99999999983</v>
      </c>
      <c r="G65" s="18">
        <v>591.55500000000006</v>
      </c>
    </row>
    <row r="66" spans="1:7" ht="15" customHeight="1" x14ac:dyDescent="0.2">
      <c r="A66" s="11" t="s">
        <v>74</v>
      </c>
      <c r="B66" s="16">
        <v>304</v>
      </c>
      <c r="C66" s="17">
        <v>71.581999999999979</v>
      </c>
      <c r="D66" s="17">
        <v>5.772400000000002</v>
      </c>
      <c r="E66" s="17">
        <v>5.1200000000000019</v>
      </c>
      <c r="F66" s="16">
        <v>271798.49999999988</v>
      </c>
      <c r="G66" s="18">
        <v>600.27039999999988</v>
      </c>
    </row>
    <row r="67" spans="1:7" ht="15" customHeight="1" x14ac:dyDescent="0.2">
      <c r="A67" s="11" t="s">
        <v>75</v>
      </c>
      <c r="B67" s="16">
        <v>389</v>
      </c>
      <c r="C67" s="17">
        <v>55.875599999999991</v>
      </c>
      <c r="D67" s="17">
        <v>6.227199999999999</v>
      </c>
      <c r="E67" s="17">
        <v>4.4999999999999984E-2</v>
      </c>
      <c r="F67" s="16">
        <v>166700.00000000015</v>
      </c>
      <c r="G67" s="18">
        <v>80.714999999999989</v>
      </c>
    </row>
    <row r="68" spans="1:7" ht="15" customHeight="1" x14ac:dyDescent="0.2">
      <c r="A68" s="11" t="s">
        <v>76</v>
      </c>
      <c r="B68" s="16">
        <v>348</v>
      </c>
      <c r="C68" s="17">
        <v>65.13040000000008</v>
      </c>
      <c r="D68" s="17">
        <v>1.0551999999999977</v>
      </c>
      <c r="E68" s="17">
        <v>0</v>
      </c>
      <c r="F68" s="16">
        <v>212438.99999999994</v>
      </c>
      <c r="G68" s="18">
        <v>128.34249999999997</v>
      </c>
    </row>
    <row r="69" spans="1:7" ht="15" customHeight="1" x14ac:dyDescent="0.2">
      <c r="A69" s="11" t="s">
        <v>77</v>
      </c>
      <c r="B69" s="16">
        <v>491</v>
      </c>
      <c r="C69" s="17">
        <v>65.880800000000093</v>
      </c>
      <c r="D69" s="17">
        <v>5.3775999999999984</v>
      </c>
      <c r="E69" s="17">
        <v>0</v>
      </c>
      <c r="F69" s="16">
        <v>366552.06</v>
      </c>
      <c r="G69" s="18">
        <v>213.9189999999999</v>
      </c>
    </row>
    <row r="70" spans="1:7" s="3" customFormat="1" ht="15" customHeight="1" x14ac:dyDescent="0.2">
      <c r="A70" s="11" t="s">
        <v>78</v>
      </c>
      <c r="B70" s="13">
        <v>1950</v>
      </c>
      <c r="C70" s="14">
        <v>726.27999999999952</v>
      </c>
      <c r="D70" s="14">
        <v>57.031599999999905</v>
      </c>
      <c r="E70" s="14">
        <v>8.8800000000000079</v>
      </c>
      <c r="F70" s="13">
        <f>SUM(F71:F77)</f>
        <v>1940966.5000000002</v>
      </c>
      <c r="G70" s="15">
        <f>SUM(G71:G77)</f>
        <v>8449.9149999999991</v>
      </c>
    </row>
    <row r="71" spans="1:7" ht="15" customHeight="1" x14ac:dyDescent="0.2">
      <c r="A71" s="11" t="s">
        <v>656</v>
      </c>
      <c r="B71" s="16">
        <v>247</v>
      </c>
      <c r="C71" s="17">
        <v>94.740000000000123</v>
      </c>
      <c r="D71" s="17">
        <v>7.1000000000000014</v>
      </c>
      <c r="E71" s="17">
        <v>4.0000000000000063E-2</v>
      </c>
      <c r="F71" s="16">
        <v>347429.00000000006</v>
      </c>
      <c r="G71" s="18">
        <v>1409.2200000000012</v>
      </c>
    </row>
    <row r="72" spans="1:7" ht="15" customHeight="1" x14ac:dyDescent="0.2">
      <c r="A72" s="11" t="s">
        <v>79</v>
      </c>
      <c r="B72" s="16">
        <v>305</v>
      </c>
      <c r="C72" s="17">
        <v>84.959999999999965</v>
      </c>
      <c r="D72" s="17">
        <v>7.9700000000000042</v>
      </c>
      <c r="E72" s="17">
        <v>1.7999999999999998</v>
      </c>
      <c r="F72" s="16">
        <v>152448.00000000012</v>
      </c>
      <c r="G72" s="18">
        <v>462.05499999999972</v>
      </c>
    </row>
    <row r="73" spans="1:7" ht="15" customHeight="1" x14ac:dyDescent="0.2">
      <c r="A73" s="11" t="s">
        <v>80</v>
      </c>
      <c r="B73" s="16">
        <v>365</v>
      </c>
      <c r="C73" s="17">
        <v>180.96</v>
      </c>
      <c r="D73" s="17">
        <v>17.289599999999982</v>
      </c>
      <c r="E73" s="17">
        <v>7.0000000000000009</v>
      </c>
      <c r="F73" s="16">
        <v>288052.00000000006</v>
      </c>
      <c r="G73" s="18">
        <v>2635.7600000000011</v>
      </c>
    </row>
    <row r="74" spans="1:7" ht="15" customHeight="1" x14ac:dyDescent="0.2">
      <c r="A74" s="11" t="s">
        <v>81</v>
      </c>
      <c r="B74" s="16">
        <v>151</v>
      </c>
      <c r="C74" s="17">
        <v>51.770000000000017</v>
      </c>
      <c r="D74" s="17">
        <v>3.33</v>
      </c>
      <c r="E74" s="17">
        <v>0</v>
      </c>
      <c r="F74" s="16">
        <v>208805.99999999991</v>
      </c>
      <c r="G74" s="18">
        <v>253.36999999999992</v>
      </c>
    </row>
    <row r="75" spans="1:7" ht="15" customHeight="1" x14ac:dyDescent="0.2">
      <c r="A75" s="11" t="s">
        <v>82</v>
      </c>
      <c r="B75" s="16">
        <v>421</v>
      </c>
      <c r="C75" s="17">
        <v>134.7699999999999</v>
      </c>
      <c r="D75" s="17">
        <v>13.675999999999991</v>
      </c>
      <c r="E75" s="17">
        <v>0</v>
      </c>
      <c r="F75" s="16">
        <v>374180.00000000012</v>
      </c>
      <c r="G75" s="18">
        <v>1863.5199999999986</v>
      </c>
    </row>
    <row r="76" spans="1:7" ht="15" customHeight="1" x14ac:dyDescent="0.2">
      <c r="A76" s="11" t="s">
        <v>83</v>
      </c>
      <c r="B76" s="16">
        <v>253</v>
      </c>
      <c r="C76" s="17">
        <v>68.78000000000003</v>
      </c>
      <c r="D76" s="17">
        <v>2.7200000000000011</v>
      </c>
      <c r="E76" s="17">
        <v>4.0000000000000077E-2</v>
      </c>
      <c r="F76" s="16">
        <v>90148.500000000029</v>
      </c>
      <c r="G76" s="18">
        <v>520.09999999999991</v>
      </c>
    </row>
    <row r="77" spans="1:7" ht="15" customHeight="1" x14ac:dyDescent="0.2">
      <c r="A77" s="11" t="s">
        <v>84</v>
      </c>
      <c r="B77" s="16">
        <v>208</v>
      </c>
      <c r="C77" s="17">
        <v>110.29999999999998</v>
      </c>
      <c r="D77" s="17">
        <v>4.9459999999999988</v>
      </c>
      <c r="E77" s="17">
        <v>0</v>
      </c>
      <c r="F77" s="16">
        <v>479903</v>
      </c>
      <c r="G77" s="18">
        <v>1305.8900000000001</v>
      </c>
    </row>
    <row r="78" spans="1:7" s="3" customFormat="1" ht="15" customHeight="1" x14ac:dyDescent="0.2">
      <c r="A78" s="11" t="s">
        <v>85</v>
      </c>
      <c r="B78" s="13">
        <v>889</v>
      </c>
      <c r="C78" s="14">
        <v>442.24040000000008</v>
      </c>
      <c r="D78" s="14">
        <v>43.254799999999996</v>
      </c>
      <c r="E78" s="14">
        <v>32.570000000000064</v>
      </c>
      <c r="F78" s="13">
        <f>SUM(F79:F85)</f>
        <v>2721528</v>
      </c>
      <c r="G78" s="15">
        <f>SUM(G79:G85)</f>
        <v>4826.5001999999995</v>
      </c>
    </row>
    <row r="79" spans="1:7" ht="15" customHeight="1" x14ac:dyDescent="0.2">
      <c r="A79" s="11" t="s">
        <v>657</v>
      </c>
      <c r="B79" s="19">
        <v>62</v>
      </c>
      <c r="C79" s="17">
        <v>64.000000000000043</v>
      </c>
      <c r="D79" s="17">
        <v>3.4500000000000006</v>
      </c>
      <c r="E79" s="17">
        <v>20.900000000000002</v>
      </c>
      <c r="F79" s="16">
        <v>1683820.0000000002</v>
      </c>
      <c r="G79" s="18">
        <v>318.56000000000012</v>
      </c>
    </row>
    <row r="80" spans="1:7" ht="15" customHeight="1" x14ac:dyDescent="0.2">
      <c r="A80" s="11" t="s">
        <v>86</v>
      </c>
      <c r="B80" s="19">
        <v>24</v>
      </c>
      <c r="C80" s="17">
        <v>28.120400000000004</v>
      </c>
      <c r="D80" s="17">
        <v>1.2000000000000002</v>
      </c>
      <c r="E80" s="17">
        <v>1.9999999999999998</v>
      </c>
      <c r="F80" s="16">
        <v>319162.00000000006</v>
      </c>
      <c r="G80" s="18">
        <v>138.89000000000004</v>
      </c>
    </row>
    <row r="81" spans="1:7" ht="15" customHeight="1" x14ac:dyDescent="0.2">
      <c r="A81" s="11" t="s">
        <v>87</v>
      </c>
      <c r="B81" s="19">
        <v>141</v>
      </c>
      <c r="C81" s="17">
        <v>89.32</v>
      </c>
      <c r="D81" s="17">
        <v>11.489999999999993</v>
      </c>
      <c r="E81" s="17">
        <v>7.1400000000000006</v>
      </c>
      <c r="F81" s="16">
        <v>411227.99999999977</v>
      </c>
      <c r="G81" s="18">
        <v>901.25999999999988</v>
      </c>
    </row>
    <row r="82" spans="1:7" ht="15" customHeight="1" x14ac:dyDescent="0.2">
      <c r="A82" s="11" t="s">
        <v>88</v>
      </c>
      <c r="B82" s="19">
        <v>156</v>
      </c>
      <c r="C82" s="17">
        <v>37.900000000000013</v>
      </c>
      <c r="D82" s="17">
        <v>2.8479999999999981</v>
      </c>
      <c r="E82" s="17">
        <v>0</v>
      </c>
      <c r="F82" s="16">
        <v>71995.999999999971</v>
      </c>
      <c r="G82" s="18">
        <v>729.19020000000046</v>
      </c>
    </row>
    <row r="83" spans="1:7" ht="15" customHeight="1" x14ac:dyDescent="0.2">
      <c r="A83" s="11" t="s">
        <v>89</v>
      </c>
      <c r="B83" s="19">
        <v>246</v>
      </c>
      <c r="C83" s="17">
        <v>98.510000000000062</v>
      </c>
      <c r="D83" s="17">
        <v>5.7939999999999996</v>
      </c>
      <c r="E83" s="17">
        <v>0</v>
      </c>
      <c r="F83" s="16">
        <v>64374.000000000044</v>
      </c>
      <c r="G83" s="18">
        <v>1228.6799999999992</v>
      </c>
    </row>
    <row r="84" spans="1:7" ht="15" customHeight="1" x14ac:dyDescent="0.2">
      <c r="A84" s="11" t="s">
        <v>90</v>
      </c>
      <c r="B84" s="19">
        <v>122</v>
      </c>
      <c r="C84" s="17">
        <v>70.650000000000034</v>
      </c>
      <c r="D84" s="17">
        <v>11.432799999999997</v>
      </c>
      <c r="E84" s="17">
        <v>0.53000000000000069</v>
      </c>
      <c r="F84" s="16">
        <v>98760.999999999985</v>
      </c>
      <c r="G84" s="18">
        <v>834.72000000000014</v>
      </c>
    </row>
    <row r="85" spans="1:7" ht="15" customHeight="1" x14ac:dyDescent="0.2">
      <c r="A85" s="11" t="s">
        <v>91</v>
      </c>
      <c r="B85" s="19">
        <v>138</v>
      </c>
      <c r="C85" s="17">
        <v>53.739999999999974</v>
      </c>
      <c r="D85" s="17">
        <v>7.0400000000000009</v>
      </c>
      <c r="E85" s="17">
        <v>1.9999999999999969</v>
      </c>
      <c r="F85" s="16">
        <v>72186.999999999985</v>
      </c>
      <c r="G85" s="18">
        <v>675.19999999999993</v>
      </c>
    </row>
    <row r="86" spans="1:7" s="3" customFormat="1" ht="15" customHeight="1" x14ac:dyDescent="0.2">
      <c r="A86" s="11" t="s">
        <v>92</v>
      </c>
      <c r="B86" s="13">
        <v>847</v>
      </c>
      <c r="C86" s="14">
        <v>350.33200000000039</v>
      </c>
      <c r="D86" s="14">
        <v>33.033999999999956</v>
      </c>
      <c r="E86" s="14">
        <v>7.9999999999999905E-2</v>
      </c>
      <c r="F86" s="13">
        <f>SUM(F87:F91)</f>
        <v>289509</v>
      </c>
      <c r="G86" s="15">
        <f>SUM(G87:G91)</f>
        <v>4653.0750000000025</v>
      </c>
    </row>
    <row r="87" spans="1:7" ht="15" customHeight="1" x14ac:dyDescent="0.2">
      <c r="A87" s="11" t="s">
        <v>658</v>
      </c>
      <c r="B87" s="19">
        <v>187</v>
      </c>
      <c r="C87" s="17">
        <v>85.127999999999957</v>
      </c>
      <c r="D87" s="17">
        <v>8.3740000000000041</v>
      </c>
      <c r="E87" s="17">
        <v>0</v>
      </c>
      <c r="F87" s="16">
        <v>43534.000000000015</v>
      </c>
      <c r="G87" s="18">
        <v>1117.6550000000013</v>
      </c>
    </row>
    <row r="88" spans="1:7" ht="15" customHeight="1" x14ac:dyDescent="0.2">
      <c r="A88" s="11" t="s">
        <v>93</v>
      </c>
      <c r="B88" s="19">
        <v>230</v>
      </c>
      <c r="C88" s="17">
        <v>113.17399999999996</v>
      </c>
      <c r="D88" s="17">
        <v>10.37</v>
      </c>
      <c r="E88" s="17">
        <v>8.000000000000014E-2</v>
      </c>
      <c r="F88" s="16">
        <v>98536.999999999971</v>
      </c>
      <c r="G88" s="18">
        <v>1437.2600000000018</v>
      </c>
    </row>
    <row r="89" spans="1:7" ht="15" customHeight="1" x14ac:dyDescent="0.2">
      <c r="A89" s="11" t="s">
        <v>94</v>
      </c>
      <c r="B89" s="19">
        <v>152</v>
      </c>
      <c r="C89" s="17">
        <v>51.680000000000007</v>
      </c>
      <c r="D89" s="17">
        <v>5.9600000000000035</v>
      </c>
      <c r="E89" s="17">
        <v>0</v>
      </c>
      <c r="F89" s="16">
        <v>27246.999999999996</v>
      </c>
      <c r="G89" s="18">
        <v>649.35000000000036</v>
      </c>
    </row>
    <row r="90" spans="1:7" ht="15" customHeight="1" x14ac:dyDescent="0.2">
      <c r="A90" s="11" t="s">
        <v>95</v>
      </c>
      <c r="B90" s="19">
        <v>67</v>
      </c>
      <c r="C90" s="17">
        <v>34.78</v>
      </c>
      <c r="D90" s="17">
        <v>5.9199999999999973</v>
      </c>
      <c r="E90" s="17">
        <v>0</v>
      </c>
      <c r="F90" s="16">
        <v>17745</v>
      </c>
      <c r="G90" s="18">
        <v>422.9799999999999</v>
      </c>
    </row>
    <row r="91" spans="1:7" ht="15" customHeight="1" x14ac:dyDescent="0.2">
      <c r="A91" s="11" t="s">
        <v>96</v>
      </c>
      <c r="B91" s="19">
        <v>211</v>
      </c>
      <c r="C91" s="17">
        <v>65.569999999999993</v>
      </c>
      <c r="D91" s="17">
        <v>2.4099999999999997</v>
      </c>
      <c r="E91" s="17">
        <v>0</v>
      </c>
      <c r="F91" s="16">
        <v>102445.99999999997</v>
      </c>
      <c r="G91" s="18">
        <v>1025.8299999999995</v>
      </c>
    </row>
    <row r="92" spans="1:7" s="3" customFormat="1" ht="15" customHeight="1" x14ac:dyDescent="0.2">
      <c r="A92" s="11" t="s">
        <v>97</v>
      </c>
      <c r="B92" s="13">
        <v>4629</v>
      </c>
      <c r="C92" s="14">
        <v>1645.7108000000044</v>
      </c>
      <c r="D92" s="14">
        <v>118.82839999999987</v>
      </c>
      <c r="E92" s="14">
        <v>205.37899999999973</v>
      </c>
      <c r="F92" s="13">
        <f>SUM(F93:F108)</f>
        <v>4373928</v>
      </c>
      <c r="G92" s="15">
        <f>SUM(G93:G108)</f>
        <v>23179.049600000002</v>
      </c>
    </row>
    <row r="93" spans="1:7" ht="15" customHeight="1" x14ac:dyDescent="0.2">
      <c r="A93" s="11" t="s">
        <v>659</v>
      </c>
      <c r="B93" s="19">
        <v>176</v>
      </c>
      <c r="C93" s="17">
        <v>114.148</v>
      </c>
      <c r="D93" s="17">
        <v>12.209999999999994</v>
      </c>
      <c r="E93" s="17">
        <v>63.470000000000006</v>
      </c>
      <c r="F93" s="16">
        <v>539423.49999999988</v>
      </c>
      <c r="G93" s="18">
        <v>517.69999999999993</v>
      </c>
    </row>
    <row r="94" spans="1:7" ht="15" customHeight="1" x14ac:dyDescent="0.2">
      <c r="A94" s="11" t="s">
        <v>98</v>
      </c>
      <c r="B94" s="19">
        <v>258</v>
      </c>
      <c r="C94" s="17">
        <v>65.235599999999963</v>
      </c>
      <c r="D94" s="17">
        <v>1.57</v>
      </c>
      <c r="E94" s="17">
        <v>1.0000000000000004</v>
      </c>
      <c r="F94" s="16">
        <v>446208.99999999994</v>
      </c>
      <c r="G94" s="18">
        <v>878.73049999999978</v>
      </c>
    </row>
    <row r="95" spans="1:7" ht="15" customHeight="1" x14ac:dyDescent="0.2">
      <c r="A95" s="11" t="s">
        <v>99</v>
      </c>
      <c r="B95" s="19">
        <v>110</v>
      </c>
      <c r="C95" s="17">
        <v>33.920000000000009</v>
      </c>
      <c r="D95" s="17">
        <v>2.7599999999999989</v>
      </c>
      <c r="E95" s="17">
        <v>6.0799999999999983</v>
      </c>
      <c r="F95" s="16">
        <v>417061.00000000012</v>
      </c>
      <c r="G95" s="18">
        <v>977.77</v>
      </c>
    </row>
    <row r="96" spans="1:7" ht="15" customHeight="1" x14ac:dyDescent="0.2">
      <c r="A96" s="11" t="s">
        <v>100</v>
      </c>
      <c r="B96" s="19">
        <v>477</v>
      </c>
      <c r="C96" s="17">
        <v>123.03199999999987</v>
      </c>
      <c r="D96" s="17">
        <v>8.0224000000000011</v>
      </c>
      <c r="E96" s="17">
        <v>0</v>
      </c>
      <c r="F96" s="16">
        <v>331749.99999999983</v>
      </c>
      <c r="G96" s="18">
        <v>175.55000000000004</v>
      </c>
    </row>
    <row r="97" spans="1:7" ht="15" customHeight="1" x14ac:dyDescent="0.2">
      <c r="A97" s="11" t="s">
        <v>101</v>
      </c>
      <c r="B97" s="19">
        <v>139</v>
      </c>
      <c r="C97" s="17">
        <v>150.2236</v>
      </c>
      <c r="D97" s="17">
        <v>1.5999999999999999</v>
      </c>
      <c r="E97" s="17">
        <v>119.5</v>
      </c>
      <c r="F97" s="16">
        <v>435748.00000000012</v>
      </c>
      <c r="G97" s="18">
        <v>11572.116600000003</v>
      </c>
    </row>
    <row r="98" spans="1:7" ht="15" customHeight="1" x14ac:dyDescent="0.2">
      <c r="A98" s="11" t="s">
        <v>102</v>
      </c>
      <c r="B98" s="19">
        <v>462</v>
      </c>
      <c r="C98" s="17">
        <v>63.478000000000073</v>
      </c>
      <c r="D98" s="17">
        <v>4.876399999999995</v>
      </c>
      <c r="E98" s="17">
        <v>0</v>
      </c>
      <c r="F98" s="16">
        <v>204157.50000000009</v>
      </c>
      <c r="G98" s="18">
        <v>189.3125</v>
      </c>
    </row>
    <row r="99" spans="1:7" ht="15" customHeight="1" x14ac:dyDescent="0.2">
      <c r="A99" s="11" t="s">
        <v>103</v>
      </c>
      <c r="B99" s="19">
        <v>91</v>
      </c>
      <c r="C99" s="17">
        <v>49.720000000000006</v>
      </c>
      <c r="D99" s="17">
        <v>2.8219999999999983</v>
      </c>
      <c r="E99" s="17">
        <v>15.329000000000006</v>
      </c>
      <c r="F99" s="16">
        <v>368497.00000000006</v>
      </c>
      <c r="G99" s="18">
        <v>1133.6399999999999</v>
      </c>
    </row>
    <row r="100" spans="1:7" ht="15" customHeight="1" x14ac:dyDescent="0.2">
      <c r="A100" s="11" t="s">
        <v>104</v>
      </c>
      <c r="B100" s="19">
        <v>438</v>
      </c>
      <c r="C100" s="17">
        <v>275.5</v>
      </c>
      <c r="D100" s="17">
        <v>11.549999999999992</v>
      </c>
      <c r="E100" s="17">
        <v>0</v>
      </c>
      <c r="F100" s="16">
        <v>185420.00000000015</v>
      </c>
      <c r="G100" s="18">
        <v>2426.9399999999991</v>
      </c>
    </row>
    <row r="101" spans="1:7" ht="15" customHeight="1" x14ac:dyDescent="0.2">
      <c r="A101" s="11" t="s">
        <v>105</v>
      </c>
      <c r="B101" s="19">
        <v>672</v>
      </c>
      <c r="C101" s="17">
        <v>162.59559999999988</v>
      </c>
      <c r="D101" s="17">
        <v>14.833200000000001</v>
      </c>
      <c r="E101" s="17">
        <v>0</v>
      </c>
      <c r="F101" s="16">
        <v>514639.00000000035</v>
      </c>
      <c r="G101" s="18">
        <v>443.89999999999975</v>
      </c>
    </row>
    <row r="102" spans="1:7" ht="15" customHeight="1" x14ac:dyDescent="0.2">
      <c r="A102" s="11" t="s">
        <v>106</v>
      </c>
      <c r="B102" s="19">
        <v>241</v>
      </c>
      <c r="C102" s="17">
        <v>104.27000000000001</v>
      </c>
      <c r="D102" s="17">
        <v>6.5624000000000047</v>
      </c>
      <c r="E102" s="17">
        <v>0</v>
      </c>
      <c r="F102" s="16">
        <v>41070.000000000007</v>
      </c>
      <c r="G102" s="18">
        <v>675.94999999999959</v>
      </c>
    </row>
    <row r="103" spans="1:7" ht="15" customHeight="1" x14ac:dyDescent="0.2">
      <c r="A103" s="11" t="s">
        <v>107</v>
      </c>
      <c r="B103" s="19">
        <v>212</v>
      </c>
      <c r="C103" s="17">
        <v>84.190000000000083</v>
      </c>
      <c r="D103" s="17">
        <v>11.28000000000001</v>
      </c>
      <c r="E103" s="17">
        <v>0</v>
      </c>
      <c r="F103" s="16">
        <v>105662.00000000003</v>
      </c>
      <c r="G103" s="18">
        <v>381.7399999999999</v>
      </c>
    </row>
    <row r="104" spans="1:7" ht="15" customHeight="1" x14ac:dyDescent="0.2">
      <c r="A104" s="11" t="s">
        <v>108</v>
      </c>
      <c r="B104" s="19">
        <v>234</v>
      </c>
      <c r="C104" s="17">
        <v>85.889999999999986</v>
      </c>
      <c r="D104" s="17">
        <v>10.730000000000006</v>
      </c>
      <c r="E104" s="17">
        <v>0</v>
      </c>
      <c r="F104" s="16">
        <v>136882.99999999997</v>
      </c>
      <c r="G104" s="18">
        <v>153.97999999999993</v>
      </c>
    </row>
    <row r="105" spans="1:7" ht="15" customHeight="1" x14ac:dyDescent="0.2">
      <c r="A105" s="11" t="s">
        <v>109</v>
      </c>
      <c r="B105" s="19">
        <v>440</v>
      </c>
      <c r="C105" s="17">
        <v>69.818000000000026</v>
      </c>
      <c r="D105" s="17">
        <v>2.9200000000000057</v>
      </c>
      <c r="E105" s="17">
        <v>0</v>
      </c>
      <c r="F105" s="16">
        <v>330130.00000000012</v>
      </c>
      <c r="G105" s="18">
        <v>524.84999999999957</v>
      </c>
    </row>
    <row r="106" spans="1:7" ht="15" customHeight="1" x14ac:dyDescent="0.2">
      <c r="A106" s="11" t="s">
        <v>110</v>
      </c>
      <c r="B106" s="19">
        <v>323</v>
      </c>
      <c r="C106" s="17">
        <v>87.269999999999939</v>
      </c>
      <c r="D106" s="17">
        <v>6.5019999999999962</v>
      </c>
      <c r="E106" s="17">
        <v>0</v>
      </c>
      <c r="F106" s="16">
        <v>201052.99999999994</v>
      </c>
      <c r="G106" s="18">
        <v>457.37000000000046</v>
      </c>
    </row>
    <row r="107" spans="1:7" ht="15" customHeight="1" x14ac:dyDescent="0.2">
      <c r="A107" s="11" t="s">
        <v>111</v>
      </c>
      <c r="B107" s="19">
        <v>152</v>
      </c>
      <c r="C107" s="17">
        <v>88.360000000000014</v>
      </c>
      <c r="D107" s="17">
        <v>10.219999999999995</v>
      </c>
      <c r="E107" s="17">
        <v>0</v>
      </c>
      <c r="F107" s="16">
        <v>41926</v>
      </c>
      <c r="G107" s="18">
        <v>1788.6</v>
      </c>
    </row>
    <row r="108" spans="1:7" ht="15" customHeight="1" x14ac:dyDescent="0.2">
      <c r="A108" s="11" t="s">
        <v>112</v>
      </c>
      <c r="B108" s="19">
        <v>204</v>
      </c>
      <c r="C108" s="17">
        <v>88.059999999999931</v>
      </c>
      <c r="D108" s="17">
        <v>10.369999999999992</v>
      </c>
      <c r="E108" s="17">
        <v>0</v>
      </c>
      <c r="F108" s="16">
        <v>74299.000000000044</v>
      </c>
      <c r="G108" s="18">
        <v>880.89999999999975</v>
      </c>
    </row>
    <row r="109" spans="1:7" s="3" customFormat="1" ht="21" customHeight="1" x14ac:dyDescent="0.2">
      <c r="A109" s="11" t="s">
        <v>8</v>
      </c>
      <c r="B109" s="13">
        <f>SUM(B110+B124+B131+B137+B143+B152)</f>
        <v>1959</v>
      </c>
      <c r="C109" s="14">
        <f t="shared" ref="C109:G109" si="3">SUM(C110+C124+C131+C137+C143+C152)</f>
        <v>1319.3663999999997</v>
      </c>
      <c r="D109" s="14">
        <f t="shared" si="3"/>
        <v>114.29200000000004</v>
      </c>
      <c r="E109" s="14">
        <f t="shared" si="3"/>
        <v>3</v>
      </c>
      <c r="F109" s="13">
        <f>SUM(F110+F124+F131+F137+F143+F152)</f>
        <v>2332745</v>
      </c>
      <c r="G109" s="15">
        <f t="shared" si="3"/>
        <v>12170.272100000002</v>
      </c>
    </row>
    <row r="110" spans="1:7" s="3" customFormat="1" ht="15" customHeight="1" x14ac:dyDescent="0.2">
      <c r="A110" s="11" t="s">
        <v>113</v>
      </c>
      <c r="B110" s="13">
        <v>643</v>
      </c>
      <c r="C110" s="14">
        <v>414.74640000000011</v>
      </c>
      <c r="D110" s="14">
        <v>25.61400000000004</v>
      </c>
      <c r="E110" s="14">
        <v>0</v>
      </c>
      <c r="F110" s="13">
        <f>SUM(F111:F123)</f>
        <v>1405869</v>
      </c>
      <c r="G110" s="15">
        <f>SUM(G111:G123)</f>
        <v>1937.2401</v>
      </c>
    </row>
    <row r="111" spans="1:7" ht="15" customHeight="1" x14ac:dyDescent="0.2">
      <c r="A111" s="11" t="s">
        <v>114</v>
      </c>
      <c r="B111" s="19">
        <v>150</v>
      </c>
      <c r="C111" s="17">
        <v>53.630000000000045</v>
      </c>
      <c r="D111" s="17">
        <v>1.2800000000000002</v>
      </c>
      <c r="E111" s="17">
        <v>0</v>
      </c>
      <c r="F111" s="16">
        <v>342982.00000000006</v>
      </c>
      <c r="G111" s="18">
        <v>315.48</v>
      </c>
    </row>
    <row r="112" spans="1:7" ht="15" customHeight="1" x14ac:dyDescent="0.2">
      <c r="A112" s="11" t="s">
        <v>115</v>
      </c>
      <c r="B112" s="19">
        <v>18</v>
      </c>
      <c r="C112" s="17">
        <v>3.8732000000000006</v>
      </c>
      <c r="D112" s="17">
        <v>1.4419999999999999</v>
      </c>
      <c r="E112" s="17">
        <v>0</v>
      </c>
      <c r="F112" s="16">
        <v>16581</v>
      </c>
      <c r="G112" s="18">
        <v>15.57</v>
      </c>
    </row>
    <row r="113" spans="1:7" ht="15" customHeight="1" x14ac:dyDescent="0.2">
      <c r="A113" s="11" t="s">
        <v>116</v>
      </c>
      <c r="B113" s="19">
        <v>64</v>
      </c>
      <c r="C113" s="17">
        <v>29.009999999999994</v>
      </c>
      <c r="D113" s="17">
        <v>4.3920000000000012</v>
      </c>
      <c r="E113" s="17">
        <v>0</v>
      </c>
      <c r="F113" s="16">
        <v>106970.00000000001</v>
      </c>
      <c r="G113" s="18">
        <v>302.89999999999998</v>
      </c>
    </row>
    <row r="114" spans="1:7" ht="15" customHeight="1" x14ac:dyDescent="0.2">
      <c r="A114" s="11" t="s">
        <v>117</v>
      </c>
      <c r="B114" s="19">
        <v>62</v>
      </c>
      <c r="C114" s="17">
        <v>29.452000000000002</v>
      </c>
      <c r="D114" s="17">
        <v>2.2020000000000013</v>
      </c>
      <c r="E114" s="17">
        <v>0</v>
      </c>
      <c r="F114" s="16">
        <v>34423</v>
      </c>
      <c r="G114" s="18">
        <v>105.41</v>
      </c>
    </row>
    <row r="115" spans="1:7" ht="15" customHeight="1" x14ac:dyDescent="0.2">
      <c r="A115" s="11" t="s">
        <v>118</v>
      </c>
      <c r="B115" s="19">
        <v>27</v>
      </c>
      <c r="C115" s="17">
        <v>106.43999999999998</v>
      </c>
      <c r="D115" s="17">
        <v>4.0000000000000008E-2</v>
      </c>
      <c r="E115" s="17">
        <v>0</v>
      </c>
      <c r="F115" s="16">
        <v>9202</v>
      </c>
      <c r="G115" s="18">
        <v>107.30000000000001</v>
      </c>
    </row>
    <row r="116" spans="1:7" ht="15" customHeight="1" x14ac:dyDescent="0.2">
      <c r="A116" s="11" t="s">
        <v>119</v>
      </c>
      <c r="B116" s="19">
        <v>24</v>
      </c>
      <c r="C116" s="17">
        <v>19.73</v>
      </c>
      <c r="D116" s="17">
        <v>1.01</v>
      </c>
      <c r="E116" s="17">
        <v>0</v>
      </c>
      <c r="F116" s="16">
        <v>36719</v>
      </c>
      <c r="G116" s="18">
        <v>103.02999999999999</v>
      </c>
    </row>
    <row r="117" spans="1:7" ht="15" customHeight="1" x14ac:dyDescent="0.2">
      <c r="A117" s="11" t="s">
        <v>120</v>
      </c>
      <c r="B117" s="19">
        <v>8</v>
      </c>
      <c r="C117" s="17">
        <v>29.149999999999995</v>
      </c>
      <c r="D117" s="17">
        <v>4.4000000000000012</v>
      </c>
      <c r="E117" s="17">
        <v>0</v>
      </c>
      <c r="F117" s="16">
        <v>67565</v>
      </c>
      <c r="G117" s="18">
        <v>14.76</v>
      </c>
    </row>
    <row r="118" spans="1:7" ht="15" customHeight="1" x14ac:dyDescent="0.2">
      <c r="A118" s="11" t="s">
        <v>121</v>
      </c>
      <c r="B118" s="19">
        <v>5</v>
      </c>
      <c r="C118" s="17">
        <v>1.08</v>
      </c>
      <c r="D118" s="17">
        <v>0</v>
      </c>
      <c r="E118" s="17">
        <v>0</v>
      </c>
      <c r="F118" s="16">
        <v>3920</v>
      </c>
      <c r="G118" s="18">
        <v>5.8950000000000005</v>
      </c>
    </row>
    <row r="119" spans="1:7" ht="15" customHeight="1" x14ac:dyDescent="0.2">
      <c r="A119" s="11" t="s">
        <v>122</v>
      </c>
      <c r="B119" s="19">
        <v>2</v>
      </c>
      <c r="C119" s="17">
        <v>0.56000000000000005</v>
      </c>
      <c r="D119" s="17">
        <v>0.12</v>
      </c>
      <c r="E119" s="17">
        <v>0</v>
      </c>
      <c r="F119" s="16">
        <v>4000</v>
      </c>
      <c r="G119" s="18">
        <v>0</v>
      </c>
    </row>
    <row r="120" spans="1:7" ht="15" customHeight="1" x14ac:dyDescent="0.2">
      <c r="A120" s="11" t="s">
        <v>123</v>
      </c>
      <c r="B120" s="19">
        <v>162</v>
      </c>
      <c r="C120" s="17">
        <v>105.80800000000001</v>
      </c>
      <c r="D120" s="17">
        <v>6.9180000000000028</v>
      </c>
      <c r="E120" s="17">
        <v>0</v>
      </c>
      <c r="F120" s="16">
        <v>623899.99999999988</v>
      </c>
      <c r="G120" s="18">
        <v>839.52499999999986</v>
      </c>
    </row>
    <row r="121" spans="1:7" ht="15" customHeight="1" x14ac:dyDescent="0.2">
      <c r="A121" s="11" t="s">
        <v>124</v>
      </c>
      <c r="B121" s="19">
        <v>106</v>
      </c>
      <c r="C121" s="17">
        <v>32.56</v>
      </c>
      <c r="D121" s="17">
        <v>3.6100000000000012</v>
      </c>
      <c r="E121" s="17">
        <v>0</v>
      </c>
      <c r="F121" s="16">
        <v>154697.99999999994</v>
      </c>
      <c r="G121" s="18">
        <v>118.61010000000002</v>
      </c>
    </row>
    <row r="122" spans="1:7" ht="15" customHeight="1" x14ac:dyDescent="0.2">
      <c r="A122" s="11" t="s">
        <v>125</v>
      </c>
      <c r="B122" s="19">
        <v>3</v>
      </c>
      <c r="C122" s="17">
        <v>2.5499999999999998</v>
      </c>
      <c r="D122" s="17">
        <v>0</v>
      </c>
      <c r="E122" s="17">
        <v>0</v>
      </c>
      <c r="F122" s="16">
        <v>4400</v>
      </c>
      <c r="G122" s="18">
        <v>0</v>
      </c>
    </row>
    <row r="123" spans="1:7" ht="15" customHeight="1" x14ac:dyDescent="0.2">
      <c r="A123" s="11" t="s">
        <v>126</v>
      </c>
      <c r="B123" s="19">
        <v>12</v>
      </c>
      <c r="C123" s="17">
        <v>0.9032</v>
      </c>
      <c r="D123" s="17">
        <v>0.20000000000000007</v>
      </c>
      <c r="E123" s="17">
        <v>0</v>
      </c>
      <c r="F123" s="16">
        <v>509</v>
      </c>
      <c r="G123" s="18">
        <v>8.759999999999998</v>
      </c>
    </row>
    <row r="124" spans="1:7" s="3" customFormat="1" ht="15" customHeight="1" x14ac:dyDescent="0.2">
      <c r="A124" s="11" t="s">
        <v>127</v>
      </c>
      <c r="B124" s="13">
        <v>422</v>
      </c>
      <c r="C124" s="14">
        <v>237.35999999999993</v>
      </c>
      <c r="D124" s="14">
        <v>15.996000000000004</v>
      </c>
      <c r="E124" s="14">
        <v>0</v>
      </c>
      <c r="F124" s="13">
        <f>SUM(F125:F130)</f>
        <v>395942</v>
      </c>
      <c r="G124" s="15">
        <f>SUM(G125:G130)</f>
        <v>4631.49</v>
      </c>
    </row>
    <row r="125" spans="1:7" ht="15" customHeight="1" x14ac:dyDescent="0.2">
      <c r="A125" s="11" t="s">
        <v>660</v>
      </c>
      <c r="B125" s="19">
        <v>4</v>
      </c>
      <c r="C125" s="17">
        <v>2.6399999999999997</v>
      </c>
      <c r="D125" s="17">
        <v>1.6E-2</v>
      </c>
      <c r="E125" s="17">
        <v>0</v>
      </c>
      <c r="F125" s="16">
        <v>4900</v>
      </c>
      <c r="G125" s="18">
        <v>3</v>
      </c>
    </row>
    <row r="126" spans="1:7" ht="15" customHeight="1" x14ac:dyDescent="0.2">
      <c r="A126" s="11" t="s">
        <v>128</v>
      </c>
      <c r="B126" s="19">
        <v>32</v>
      </c>
      <c r="C126" s="17">
        <v>20.51</v>
      </c>
      <c r="D126" s="17">
        <v>0.58000000000000018</v>
      </c>
      <c r="E126" s="17">
        <v>0</v>
      </c>
      <c r="F126" s="16">
        <v>57850</v>
      </c>
      <c r="G126" s="18">
        <v>461.4</v>
      </c>
    </row>
    <row r="127" spans="1:7" ht="15" customHeight="1" x14ac:dyDescent="0.2">
      <c r="A127" s="11" t="s">
        <v>129</v>
      </c>
      <c r="B127" s="19">
        <v>45</v>
      </c>
      <c r="C127" s="17">
        <v>19.320000000000004</v>
      </c>
      <c r="D127" s="17">
        <v>2.68</v>
      </c>
      <c r="E127" s="17">
        <v>0</v>
      </c>
      <c r="F127" s="16">
        <v>125850.00000000001</v>
      </c>
      <c r="G127" s="18">
        <v>154.79999999999995</v>
      </c>
    </row>
    <row r="128" spans="1:7" ht="15" customHeight="1" x14ac:dyDescent="0.2">
      <c r="A128" s="11" t="s">
        <v>130</v>
      </c>
      <c r="B128" s="19">
        <v>237</v>
      </c>
      <c r="C128" s="17">
        <v>144.16000000000011</v>
      </c>
      <c r="D128" s="17">
        <v>10.959999999999997</v>
      </c>
      <c r="E128" s="17">
        <v>0</v>
      </c>
      <c r="F128" s="16">
        <v>110002.00000000003</v>
      </c>
      <c r="G128" s="18">
        <v>3074.3300000000004</v>
      </c>
    </row>
    <row r="129" spans="1:7" ht="15" customHeight="1" x14ac:dyDescent="0.2">
      <c r="A129" s="11" t="s">
        <v>131</v>
      </c>
      <c r="B129" s="19">
        <v>32</v>
      </c>
      <c r="C129" s="17">
        <v>14.640000000000002</v>
      </c>
      <c r="D129" s="17">
        <v>0.4</v>
      </c>
      <c r="E129" s="17">
        <v>0</v>
      </c>
      <c r="F129" s="16">
        <v>56474.999999999978</v>
      </c>
      <c r="G129" s="18">
        <v>270.00000000000006</v>
      </c>
    </row>
    <row r="130" spans="1:7" ht="15" customHeight="1" x14ac:dyDescent="0.2">
      <c r="A130" s="11" t="s">
        <v>132</v>
      </c>
      <c r="B130" s="19">
        <v>72</v>
      </c>
      <c r="C130" s="17">
        <v>36.090000000000003</v>
      </c>
      <c r="D130" s="17">
        <v>1.36</v>
      </c>
      <c r="E130" s="17">
        <v>0</v>
      </c>
      <c r="F130" s="16">
        <v>40864.999999999985</v>
      </c>
      <c r="G130" s="18">
        <v>667.95999999999992</v>
      </c>
    </row>
    <row r="131" spans="1:7" s="3" customFormat="1" ht="15" customHeight="1" x14ac:dyDescent="0.2">
      <c r="A131" s="11" t="s">
        <v>133</v>
      </c>
      <c r="B131" s="13">
        <v>738</v>
      </c>
      <c r="C131" s="14">
        <v>544.53</v>
      </c>
      <c r="D131" s="14">
        <v>58.150000000000006</v>
      </c>
      <c r="E131" s="14">
        <v>0</v>
      </c>
      <c r="F131" s="13">
        <f>SUM(F132:F136)</f>
        <v>238306.99999999994</v>
      </c>
      <c r="G131" s="15">
        <f>SUM(G132:G136)</f>
        <v>4722.7900000000009</v>
      </c>
    </row>
    <row r="132" spans="1:7" ht="15" customHeight="1" x14ac:dyDescent="0.2">
      <c r="A132" s="11" t="s">
        <v>661</v>
      </c>
      <c r="B132" s="19">
        <v>99</v>
      </c>
      <c r="C132" s="17">
        <v>82.51</v>
      </c>
      <c r="D132" s="17">
        <v>6.668000000000001</v>
      </c>
      <c r="E132" s="17">
        <v>0</v>
      </c>
      <c r="F132" s="16">
        <v>45432.000000000007</v>
      </c>
      <c r="G132" s="18">
        <v>535.13000000000011</v>
      </c>
    </row>
    <row r="133" spans="1:7" ht="15" customHeight="1" x14ac:dyDescent="0.2">
      <c r="A133" s="11" t="s">
        <v>134</v>
      </c>
      <c r="B133" s="19">
        <v>146</v>
      </c>
      <c r="C133" s="17">
        <v>103.21999999999998</v>
      </c>
      <c r="D133" s="17">
        <v>22.479999999999997</v>
      </c>
      <c r="E133" s="17">
        <v>0</v>
      </c>
      <c r="F133" s="16">
        <v>13333.999999999996</v>
      </c>
      <c r="G133" s="18">
        <v>1750.8499999999995</v>
      </c>
    </row>
    <row r="134" spans="1:7" ht="15" customHeight="1" x14ac:dyDescent="0.2">
      <c r="A134" s="11" t="s">
        <v>135</v>
      </c>
      <c r="B134" s="19">
        <v>393</v>
      </c>
      <c r="C134" s="17">
        <v>278.0800000000001</v>
      </c>
      <c r="D134" s="17">
        <v>20.922000000000025</v>
      </c>
      <c r="E134" s="17">
        <v>0</v>
      </c>
      <c r="F134" s="16">
        <v>89541.999999999942</v>
      </c>
      <c r="G134" s="18">
        <v>1502.890000000001</v>
      </c>
    </row>
    <row r="135" spans="1:7" ht="15" customHeight="1" x14ac:dyDescent="0.2">
      <c r="A135" s="11" t="s">
        <v>136</v>
      </c>
      <c r="B135" s="19">
        <v>57</v>
      </c>
      <c r="C135" s="17">
        <v>46.879999999999995</v>
      </c>
      <c r="D135" s="17">
        <v>4.8000000000000016</v>
      </c>
      <c r="E135" s="17">
        <v>0</v>
      </c>
      <c r="F135" s="16">
        <v>62855.000000000015</v>
      </c>
      <c r="G135" s="18">
        <v>608.01000000000033</v>
      </c>
    </row>
    <row r="136" spans="1:7" ht="15" customHeight="1" x14ac:dyDescent="0.2">
      <c r="A136" s="11" t="s">
        <v>104</v>
      </c>
      <c r="B136" s="19">
        <v>43</v>
      </c>
      <c r="C136" s="17">
        <v>33.839999999999989</v>
      </c>
      <c r="D136" s="17">
        <v>3.2800000000000002</v>
      </c>
      <c r="E136" s="17">
        <v>0</v>
      </c>
      <c r="F136" s="16">
        <v>27144.000000000007</v>
      </c>
      <c r="G136" s="18">
        <v>325.90999999999997</v>
      </c>
    </row>
    <row r="137" spans="1:7" s="3" customFormat="1" ht="15" customHeight="1" x14ac:dyDescent="0.2">
      <c r="A137" s="11" t="s">
        <v>137</v>
      </c>
      <c r="B137" s="13">
        <v>40</v>
      </c>
      <c r="C137" s="14">
        <v>58.34999999999998</v>
      </c>
      <c r="D137" s="14">
        <v>10.379999999999997</v>
      </c>
      <c r="E137" s="14">
        <v>0</v>
      </c>
      <c r="F137" s="13">
        <f>SUM(F138:F142)</f>
        <v>41746</v>
      </c>
      <c r="G137" s="15">
        <f>SUM(G138:G142)</f>
        <v>367.5</v>
      </c>
    </row>
    <row r="138" spans="1:7" ht="15" customHeight="1" x14ac:dyDescent="0.2">
      <c r="A138" s="11" t="s">
        <v>662</v>
      </c>
      <c r="B138" s="19">
        <v>12</v>
      </c>
      <c r="C138" s="17">
        <v>12.450000000000001</v>
      </c>
      <c r="D138" s="17">
        <v>0.04</v>
      </c>
      <c r="E138" s="17">
        <v>0</v>
      </c>
      <c r="F138" s="16">
        <v>28968</v>
      </c>
      <c r="G138" s="18">
        <v>114.04000000000002</v>
      </c>
    </row>
    <row r="139" spans="1:7" ht="15" customHeight="1" x14ac:dyDescent="0.2">
      <c r="A139" s="11" t="s">
        <v>138</v>
      </c>
      <c r="B139" s="19">
        <v>4</v>
      </c>
      <c r="C139" s="17">
        <v>3.3200000000000003</v>
      </c>
      <c r="D139" s="17">
        <v>0</v>
      </c>
      <c r="E139" s="17">
        <v>0</v>
      </c>
      <c r="F139" s="16">
        <v>2700</v>
      </c>
      <c r="G139" s="18">
        <v>24</v>
      </c>
    </row>
    <row r="140" spans="1:7" ht="15" customHeight="1" x14ac:dyDescent="0.2">
      <c r="A140" s="11" t="s">
        <v>139</v>
      </c>
      <c r="B140" s="19">
        <v>12</v>
      </c>
      <c r="C140" s="17">
        <v>6.04</v>
      </c>
      <c r="D140" s="17">
        <v>3.9999999999999994E-2</v>
      </c>
      <c r="E140" s="17">
        <v>0</v>
      </c>
      <c r="F140" s="16">
        <v>5893</v>
      </c>
      <c r="G140" s="18">
        <v>64.75</v>
      </c>
    </row>
    <row r="141" spans="1:7" ht="15" customHeight="1" x14ac:dyDescent="0.2">
      <c r="A141" s="11" t="s">
        <v>140</v>
      </c>
      <c r="B141" s="19">
        <v>5</v>
      </c>
      <c r="C141" s="17">
        <v>26.259999999999998</v>
      </c>
      <c r="D141" s="17">
        <v>10</v>
      </c>
      <c r="E141" s="17">
        <v>0</v>
      </c>
      <c r="F141" s="16">
        <v>336</v>
      </c>
      <c r="G141" s="18">
        <v>150.75</v>
      </c>
    </row>
    <row r="142" spans="1:7" ht="15" customHeight="1" x14ac:dyDescent="0.2">
      <c r="A142" s="11" t="s">
        <v>141</v>
      </c>
      <c r="B142" s="19">
        <v>7</v>
      </c>
      <c r="C142" s="17">
        <v>10.280000000000001</v>
      </c>
      <c r="D142" s="17">
        <v>0.30000000000000004</v>
      </c>
      <c r="E142" s="17">
        <v>0</v>
      </c>
      <c r="F142" s="16">
        <v>3849</v>
      </c>
      <c r="G142" s="18">
        <v>13.96</v>
      </c>
    </row>
    <row r="143" spans="1:7" s="3" customFormat="1" ht="15" customHeight="1" x14ac:dyDescent="0.2">
      <c r="A143" s="11" t="s">
        <v>142</v>
      </c>
      <c r="B143" s="13">
        <v>44</v>
      </c>
      <c r="C143" s="14">
        <v>45.099999999999987</v>
      </c>
      <c r="D143" s="14">
        <v>3.7319999999999993</v>
      </c>
      <c r="E143" s="14">
        <v>3</v>
      </c>
      <c r="F143" s="13">
        <f>SUM(F144:F151)</f>
        <v>138935</v>
      </c>
      <c r="G143" s="15">
        <f>SUM(G144:G151)</f>
        <v>458.322</v>
      </c>
    </row>
    <row r="144" spans="1:7" ht="15" customHeight="1" x14ac:dyDescent="0.2">
      <c r="A144" s="11" t="s">
        <v>663</v>
      </c>
      <c r="B144" s="19">
        <v>3</v>
      </c>
      <c r="C144" s="17">
        <v>5.6000000000000005</v>
      </c>
      <c r="D144" s="17">
        <v>0</v>
      </c>
      <c r="E144" s="17">
        <v>0</v>
      </c>
      <c r="F144" s="16">
        <v>4200</v>
      </c>
      <c r="G144" s="18">
        <v>13</v>
      </c>
    </row>
    <row r="145" spans="1:7" ht="15" customHeight="1" x14ac:dyDescent="0.2">
      <c r="A145" s="11" t="s">
        <v>143</v>
      </c>
      <c r="B145" s="19">
        <v>7</v>
      </c>
      <c r="C145" s="17">
        <v>7.6400000000000015</v>
      </c>
      <c r="D145" s="17">
        <v>0.21200000000000005</v>
      </c>
      <c r="E145" s="17">
        <v>0</v>
      </c>
      <c r="F145" s="16">
        <v>44620</v>
      </c>
      <c r="G145" s="18">
        <v>142.19999999999999</v>
      </c>
    </row>
    <row r="146" spans="1:7" ht="15" customHeight="1" x14ac:dyDescent="0.2">
      <c r="A146" s="11" t="s">
        <v>45</v>
      </c>
      <c r="B146" s="19">
        <v>1</v>
      </c>
      <c r="C146" s="17">
        <v>1.6</v>
      </c>
      <c r="D146" s="17">
        <v>0</v>
      </c>
      <c r="E146" s="17">
        <v>0</v>
      </c>
      <c r="F146" s="16">
        <v>6000</v>
      </c>
      <c r="G146" s="18">
        <v>20</v>
      </c>
    </row>
    <row r="147" spans="1:7" ht="15" customHeight="1" x14ac:dyDescent="0.2">
      <c r="A147" s="11" t="s">
        <v>144</v>
      </c>
      <c r="B147" s="19">
        <v>5</v>
      </c>
      <c r="C147" s="17">
        <v>8.84</v>
      </c>
      <c r="D147" s="17">
        <v>2.2000000000000006</v>
      </c>
      <c r="E147" s="17">
        <v>0</v>
      </c>
      <c r="F147" s="16">
        <v>13900</v>
      </c>
      <c r="G147" s="18">
        <v>44.019999999999996</v>
      </c>
    </row>
    <row r="148" spans="1:7" ht="15" customHeight="1" x14ac:dyDescent="0.2">
      <c r="A148" s="11" t="s">
        <v>145</v>
      </c>
      <c r="B148" s="19">
        <v>11</v>
      </c>
      <c r="C148" s="17">
        <v>9.3000000000000007</v>
      </c>
      <c r="D148" s="17">
        <v>1.3200000000000003</v>
      </c>
      <c r="E148" s="17">
        <v>0</v>
      </c>
      <c r="F148" s="16">
        <v>9942</v>
      </c>
      <c r="G148" s="18">
        <v>132.30000000000001</v>
      </c>
    </row>
    <row r="149" spans="1:7" ht="15" customHeight="1" x14ac:dyDescent="0.2">
      <c r="A149" s="11" t="s">
        <v>146</v>
      </c>
      <c r="B149" s="19">
        <v>1</v>
      </c>
      <c r="C149" s="17">
        <v>0.24</v>
      </c>
      <c r="D149" s="17">
        <v>0</v>
      </c>
      <c r="E149" s="17">
        <v>0</v>
      </c>
      <c r="F149" s="16">
        <v>1140</v>
      </c>
      <c r="G149" s="18">
        <v>1.6</v>
      </c>
    </row>
    <row r="150" spans="1:7" ht="15" customHeight="1" x14ac:dyDescent="0.2">
      <c r="A150" s="11" t="s">
        <v>147</v>
      </c>
      <c r="B150" s="19">
        <v>6</v>
      </c>
      <c r="C150" s="17">
        <v>4.7000000000000011</v>
      </c>
      <c r="D150" s="17">
        <v>0</v>
      </c>
      <c r="E150" s="17">
        <v>0</v>
      </c>
      <c r="F150" s="16">
        <v>14370</v>
      </c>
      <c r="G150" s="18">
        <v>83.001999999999995</v>
      </c>
    </row>
    <row r="151" spans="1:7" ht="15" customHeight="1" x14ac:dyDescent="0.2">
      <c r="A151" s="11" t="s">
        <v>148</v>
      </c>
      <c r="B151" s="19">
        <v>10</v>
      </c>
      <c r="C151" s="17">
        <v>7.18</v>
      </c>
      <c r="D151" s="17">
        <v>0</v>
      </c>
      <c r="E151" s="17">
        <v>3</v>
      </c>
      <c r="F151" s="16">
        <v>44763</v>
      </c>
      <c r="G151" s="18">
        <v>22.2</v>
      </c>
    </row>
    <row r="152" spans="1:7" s="3" customFormat="1" ht="15" customHeight="1" x14ac:dyDescent="0.2">
      <c r="A152" s="11" t="s">
        <v>149</v>
      </c>
      <c r="B152" s="13">
        <v>72</v>
      </c>
      <c r="C152" s="14">
        <v>19.279999999999998</v>
      </c>
      <c r="D152" s="14">
        <v>0.42000000000000015</v>
      </c>
      <c r="E152" s="14">
        <v>0</v>
      </c>
      <c r="F152" s="13">
        <f>SUM(F153:F155)</f>
        <v>111946</v>
      </c>
      <c r="G152" s="18">
        <f>SUM(G153:G155)</f>
        <v>52.930000000000007</v>
      </c>
    </row>
    <row r="153" spans="1:7" ht="15" customHeight="1" x14ac:dyDescent="0.2">
      <c r="A153" s="11" t="s">
        <v>150</v>
      </c>
      <c r="B153" s="16">
        <v>36</v>
      </c>
      <c r="C153" s="17">
        <v>9.5199999999999978</v>
      </c>
      <c r="D153" s="17">
        <v>0.2</v>
      </c>
      <c r="E153" s="17">
        <v>0</v>
      </c>
      <c r="F153" s="16">
        <v>63374.000000000007</v>
      </c>
      <c r="G153" s="18">
        <v>35.20000000000001</v>
      </c>
    </row>
    <row r="154" spans="1:7" ht="15" customHeight="1" x14ac:dyDescent="0.2">
      <c r="A154" s="11" t="s">
        <v>151</v>
      </c>
      <c r="B154" s="16">
        <v>5</v>
      </c>
      <c r="C154" s="17">
        <v>2.56</v>
      </c>
      <c r="D154" s="17">
        <v>0</v>
      </c>
      <c r="E154" s="17">
        <v>0</v>
      </c>
      <c r="F154" s="16">
        <v>377</v>
      </c>
      <c r="G154" s="18">
        <v>4.4000000000000004</v>
      </c>
    </row>
    <row r="155" spans="1:7" ht="15" customHeight="1" x14ac:dyDescent="0.2">
      <c r="A155" s="11" t="s">
        <v>152</v>
      </c>
      <c r="B155" s="16">
        <v>31</v>
      </c>
      <c r="C155" s="17">
        <v>7.2000000000000011</v>
      </c>
      <c r="D155" s="17">
        <v>0.22000000000000008</v>
      </c>
      <c r="E155" s="17">
        <v>0</v>
      </c>
      <c r="F155" s="16">
        <v>48194.999999999993</v>
      </c>
      <c r="G155" s="18">
        <v>13.330000000000002</v>
      </c>
    </row>
    <row r="156" spans="1:7" s="3" customFormat="1" ht="21" customHeight="1" x14ac:dyDescent="0.2">
      <c r="A156" s="11" t="s">
        <v>9</v>
      </c>
      <c r="B156" s="13">
        <f>SUM(B157+B167+B175+B184+B191+B205+B218+B227+B233+B239+B248+B254+B260+B270)</f>
        <v>4447</v>
      </c>
      <c r="C156" s="14">
        <f t="shared" ref="C156:G156" si="4">SUM(C157+C167+C175+C184+C191+C205+C218+C227+C233+C239+C248+C254+C260+C270)</f>
        <v>4658.9900000000025</v>
      </c>
      <c r="D156" s="14">
        <f t="shared" si="4"/>
        <v>198.60329841269845</v>
      </c>
      <c r="E156" s="14">
        <f t="shared" si="4"/>
        <v>1620.588448275862</v>
      </c>
      <c r="F156" s="13">
        <f>SUM(F157+F167+F175+F184+F191+F205+F218+F227+F233+F239+F248+F254+F260+F270)</f>
        <v>19305447.360000003</v>
      </c>
      <c r="G156" s="15">
        <f t="shared" si="4"/>
        <v>137656.20580000003</v>
      </c>
    </row>
    <row r="157" spans="1:7" s="3" customFormat="1" ht="15" customHeight="1" x14ac:dyDescent="0.2">
      <c r="A157" s="11" t="s">
        <v>153</v>
      </c>
      <c r="B157" s="13">
        <v>335</v>
      </c>
      <c r="C157" s="14">
        <v>1398.3520000000003</v>
      </c>
      <c r="D157" s="14">
        <v>34.991599999999998</v>
      </c>
      <c r="E157" s="14">
        <v>1094.1234482758623</v>
      </c>
      <c r="F157" s="13">
        <f>SUM(F158:F166)</f>
        <v>7877962.0000000028</v>
      </c>
      <c r="G157" s="15">
        <f>SUM(G158:G166)</f>
        <v>60368.950000000004</v>
      </c>
    </row>
    <row r="158" spans="1:7" ht="15" customHeight="1" x14ac:dyDescent="0.2">
      <c r="A158" s="11" t="s">
        <v>664</v>
      </c>
      <c r="B158" s="19">
        <v>30</v>
      </c>
      <c r="C158" s="17">
        <v>64.291999999999987</v>
      </c>
      <c r="D158" s="17">
        <v>0.8</v>
      </c>
      <c r="E158" s="17">
        <v>12.029999999999998</v>
      </c>
      <c r="F158" s="16">
        <v>463829.99999999988</v>
      </c>
      <c r="G158" s="18">
        <v>1151.19</v>
      </c>
    </row>
    <row r="159" spans="1:7" ht="15" customHeight="1" x14ac:dyDescent="0.2">
      <c r="A159" s="11" t="s">
        <v>154</v>
      </c>
      <c r="B159" s="19">
        <v>55</v>
      </c>
      <c r="C159" s="17">
        <v>131.25000000000003</v>
      </c>
      <c r="D159" s="17">
        <v>4.68</v>
      </c>
      <c r="E159" s="17">
        <v>108.24999999999999</v>
      </c>
      <c r="F159" s="16">
        <v>254005.00000000009</v>
      </c>
      <c r="G159" s="18">
        <v>6456.9</v>
      </c>
    </row>
    <row r="160" spans="1:7" ht="15" customHeight="1" x14ac:dyDescent="0.2">
      <c r="A160" s="11" t="s">
        <v>155</v>
      </c>
      <c r="B160" s="19">
        <v>25</v>
      </c>
      <c r="C160" s="17">
        <v>120.38999999999997</v>
      </c>
      <c r="D160" s="17">
        <v>0.19</v>
      </c>
      <c r="E160" s="17">
        <v>104.00000000000001</v>
      </c>
      <c r="F160" s="16">
        <v>130000</v>
      </c>
      <c r="G160" s="18">
        <v>7953.5000000000018</v>
      </c>
    </row>
    <row r="161" spans="1:7" ht="15" customHeight="1" x14ac:dyDescent="0.2">
      <c r="A161" s="11" t="s">
        <v>156</v>
      </c>
      <c r="B161" s="19">
        <v>57</v>
      </c>
      <c r="C161" s="17">
        <v>486.94999999999993</v>
      </c>
      <c r="D161" s="17">
        <v>16.009999999999998</v>
      </c>
      <c r="E161" s="17">
        <v>390.3</v>
      </c>
      <c r="F161" s="16">
        <v>2244310.0000000005</v>
      </c>
      <c r="G161" s="18">
        <v>20828.049999999996</v>
      </c>
    </row>
    <row r="162" spans="1:7" ht="15" customHeight="1" x14ac:dyDescent="0.2">
      <c r="A162" s="11" t="s">
        <v>157</v>
      </c>
      <c r="B162" s="19">
        <v>23</v>
      </c>
      <c r="C162" s="17">
        <v>108.10999999999999</v>
      </c>
      <c r="D162" s="17">
        <v>0</v>
      </c>
      <c r="E162" s="17">
        <v>101.5</v>
      </c>
      <c r="F162" s="16">
        <v>69425</v>
      </c>
      <c r="G162" s="18">
        <v>10041.1</v>
      </c>
    </row>
    <row r="163" spans="1:7" ht="15" customHeight="1" x14ac:dyDescent="0.2">
      <c r="A163" s="11" t="s">
        <v>158</v>
      </c>
      <c r="B163" s="19">
        <v>66</v>
      </c>
      <c r="C163" s="17">
        <v>233.99999999999997</v>
      </c>
      <c r="D163" s="17">
        <v>0.99999999999999989</v>
      </c>
      <c r="E163" s="17">
        <v>181.45</v>
      </c>
      <c r="F163" s="16">
        <v>3997965.0000000023</v>
      </c>
      <c r="G163" s="18">
        <v>2681.5</v>
      </c>
    </row>
    <row r="164" spans="1:7" ht="15" customHeight="1" x14ac:dyDescent="0.2">
      <c r="A164" s="11" t="s">
        <v>159</v>
      </c>
      <c r="B164" s="19">
        <v>43</v>
      </c>
      <c r="C164" s="17">
        <v>136.19999999999999</v>
      </c>
      <c r="D164" s="17">
        <v>11.749999999999998</v>
      </c>
      <c r="E164" s="17">
        <v>119.09344827586207</v>
      </c>
      <c r="F164" s="16">
        <v>71022.000000000015</v>
      </c>
      <c r="G164" s="18">
        <v>8329.9500000000007</v>
      </c>
    </row>
    <row r="165" spans="1:7" ht="15" customHeight="1" x14ac:dyDescent="0.2">
      <c r="A165" s="11" t="s">
        <v>160</v>
      </c>
      <c r="B165" s="19">
        <v>11</v>
      </c>
      <c r="C165" s="17">
        <v>51.300000000000004</v>
      </c>
      <c r="D165" s="17">
        <v>1.6000000000000001E-3</v>
      </c>
      <c r="E165" s="17">
        <v>42.499999999999993</v>
      </c>
      <c r="F165" s="16">
        <v>9570</v>
      </c>
      <c r="G165" s="18">
        <v>1350</v>
      </c>
    </row>
    <row r="166" spans="1:7" ht="15" customHeight="1" x14ac:dyDescent="0.2">
      <c r="A166" s="11" t="s">
        <v>161</v>
      </c>
      <c r="B166" s="19">
        <v>25</v>
      </c>
      <c r="C166" s="17">
        <v>65.859999999999985</v>
      </c>
      <c r="D166" s="17">
        <v>0.55999999999999994</v>
      </c>
      <c r="E166" s="17">
        <v>35</v>
      </c>
      <c r="F166" s="16">
        <v>637835</v>
      </c>
      <c r="G166" s="18">
        <v>1576.7599999999998</v>
      </c>
    </row>
    <row r="167" spans="1:7" s="3" customFormat="1" ht="15" customHeight="1" x14ac:dyDescent="0.2">
      <c r="A167" s="11" t="s">
        <v>162</v>
      </c>
      <c r="B167" s="13">
        <v>663</v>
      </c>
      <c r="C167" s="14">
        <v>446.66119999999995</v>
      </c>
      <c r="D167" s="14">
        <v>16.080000000000009</v>
      </c>
      <c r="E167" s="14">
        <v>66.004999999999953</v>
      </c>
      <c r="F167" s="13">
        <f>SUM(F168:F174)</f>
        <v>1453706.8999999994</v>
      </c>
      <c r="G167" s="15">
        <f>SUM(G168:G174)</f>
        <v>7586.5299999999988</v>
      </c>
    </row>
    <row r="168" spans="1:7" ht="15" customHeight="1" x14ac:dyDescent="0.2">
      <c r="A168" s="11" t="s">
        <v>665</v>
      </c>
      <c r="B168" s="19">
        <v>74</v>
      </c>
      <c r="C168" s="17">
        <v>36.219999999999985</v>
      </c>
      <c r="D168" s="17">
        <v>0.20000000000000004</v>
      </c>
      <c r="E168" s="17">
        <v>0</v>
      </c>
      <c r="F168" s="16">
        <v>40404.400000000001</v>
      </c>
      <c r="G168" s="18">
        <v>140.85000000000002</v>
      </c>
    </row>
    <row r="169" spans="1:7" ht="15" customHeight="1" x14ac:dyDescent="0.2">
      <c r="A169" s="11" t="s">
        <v>163</v>
      </c>
      <c r="B169" s="19">
        <v>16</v>
      </c>
      <c r="C169" s="17">
        <v>24.299999999999997</v>
      </c>
      <c r="D169" s="17">
        <v>0</v>
      </c>
      <c r="E169" s="17">
        <v>5.9999999999999991</v>
      </c>
      <c r="F169" s="16">
        <v>3865</v>
      </c>
      <c r="G169" s="18">
        <v>85.100000000000009</v>
      </c>
    </row>
    <row r="170" spans="1:7" ht="15" customHeight="1" x14ac:dyDescent="0.2">
      <c r="A170" s="11" t="s">
        <v>164</v>
      </c>
      <c r="B170" s="19">
        <v>140</v>
      </c>
      <c r="C170" s="17">
        <v>85.300399999999968</v>
      </c>
      <c r="D170" s="17">
        <v>3.6999999999999966</v>
      </c>
      <c r="E170" s="17">
        <v>13.000000000000004</v>
      </c>
      <c r="F170" s="16">
        <v>701565.99999999953</v>
      </c>
      <c r="G170" s="18">
        <v>1034.8200000000002</v>
      </c>
    </row>
    <row r="171" spans="1:7" ht="15" customHeight="1" x14ac:dyDescent="0.2">
      <c r="A171" s="11" t="s">
        <v>165</v>
      </c>
      <c r="B171" s="19">
        <v>93</v>
      </c>
      <c r="C171" s="17">
        <v>78.749999999999986</v>
      </c>
      <c r="D171" s="17">
        <v>0.35999999999999976</v>
      </c>
      <c r="E171" s="17">
        <v>43</v>
      </c>
      <c r="F171" s="16">
        <v>241290.00000000003</v>
      </c>
      <c r="G171" s="18">
        <v>2688.2999999999997</v>
      </c>
    </row>
    <row r="172" spans="1:7" ht="15" customHeight="1" x14ac:dyDescent="0.2">
      <c r="A172" s="11" t="s">
        <v>166</v>
      </c>
      <c r="B172" s="19">
        <v>76</v>
      </c>
      <c r="C172" s="17">
        <v>65.11999999999999</v>
      </c>
      <c r="D172" s="17">
        <v>4.9840000000000018</v>
      </c>
      <c r="E172" s="17">
        <v>0</v>
      </c>
      <c r="F172" s="16">
        <v>116834.99999999996</v>
      </c>
      <c r="G172" s="18">
        <v>1397.7999999999995</v>
      </c>
    </row>
    <row r="173" spans="1:7" ht="15" customHeight="1" x14ac:dyDescent="0.2">
      <c r="A173" s="11" t="s">
        <v>94</v>
      </c>
      <c r="B173" s="19">
        <v>110</v>
      </c>
      <c r="C173" s="17">
        <v>100.16999999999997</v>
      </c>
      <c r="D173" s="17">
        <v>2.0159999999999996</v>
      </c>
      <c r="E173" s="17">
        <v>3.9999999999999991</v>
      </c>
      <c r="F173" s="16">
        <v>115167.5</v>
      </c>
      <c r="G173" s="18">
        <v>1687.2499999999998</v>
      </c>
    </row>
    <row r="174" spans="1:7" ht="15" customHeight="1" x14ac:dyDescent="0.2">
      <c r="A174" s="11" t="s">
        <v>167</v>
      </c>
      <c r="B174" s="19">
        <v>154</v>
      </c>
      <c r="C174" s="17">
        <v>56.800799999999988</v>
      </c>
      <c r="D174" s="17">
        <v>4.8199999999999976</v>
      </c>
      <c r="E174" s="17">
        <v>5.0000000000000018E-3</v>
      </c>
      <c r="F174" s="16">
        <v>234578.99999999997</v>
      </c>
      <c r="G174" s="18">
        <v>552.40999999999963</v>
      </c>
    </row>
    <row r="175" spans="1:7" s="3" customFormat="1" ht="15" customHeight="1" x14ac:dyDescent="0.2">
      <c r="A175" s="11" t="s">
        <v>168</v>
      </c>
      <c r="B175" s="13">
        <v>181</v>
      </c>
      <c r="C175" s="14">
        <v>70.213999999999956</v>
      </c>
      <c r="D175" s="14">
        <v>1.8504000000000007</v>
      </c>
      <c r="E175" s="14">
        <v>12.000000000000004</v>
      </c>
      <c r="F175" s="13">
        <f>SUM(F176:F183)</f>
        <v>480081.99999999994</v>
      </c>
      <c r="G175" s="15">
        <f>SUM(G176:G183)</f>
        <v>883.70999999999992</v>
      </c>
    </row>
    <row r="176" spans="1:7" ht="15" customHeight="1" x14ac:dyDescent="0.2">
      <c r="A176" s="11" t="s">
        <v>666</v>
      </c>
      <c r="B176" s="19">
        <v>52</v>
      </c>
      <c r="C176" s="17">
        <v>17.570000000000007</v>
      </c>
      <c r="D176" s="17">
        <v>0.94040000000000001</v>
      </c>
      <c r="E176" s="17">
        <v>0.99999999999999989</v>
      </c>
      <c r="F176" s="16">
        <v>146725</v>
      </c>
      <c r="G176" s="18">
        <v>250.45999999999992</v>
      </c>
    </row>
    <row r="177" spans="1:7" ht="15" customHeight="1" x14ac:dyDescent="0.2">
      <c r="A177" s="11" t="s">
        <v>169</v>
      </c>
      <c r="B177" s="19">
        <v>46</v>
      </c>
      <c r="C177" s="17">
        <v>13.469999999999997</v>
      </c>
      <c r="D177" s="17">
        <v>0.16999999999999996</v>
      </c>
      <c r="E177" s="17">
        <v>4.0000000000000009</v>
      </c>
      <c r="F177" s="16">
        <v>91129</v>
      </c>
      <c r="G177" s="18">
        <v>56.499999999999972</v>
      </c>
    </row>
    <row r="178" spans="1:7" ht="15" customHeight="1" x14ac:dyDescent="0.2">
      <c r="A178" s="11" t="s">
        <v>170</v>
      </c>
      <c r="B178" s="19">
        <v>4</v>
      </c>
      <c r="C178" s="17">
        <v>2.06</v>
      </c>
      <c r="D178" s="17">
        <v>0</v>
      </c>
      <c r="E178" s="17">
        <v>0</v>
      </c>
      <c r="F178" s="16">
        <v>4325</v>
      </c>
      <c r="G178" s="18">
        <v>66.5</v>
      </c>
    </row>
    <row r="179" spans="1:7" ht="15" customHeight="1" x14ac:dyDescent="0.2">
      <c r="A179" s="11" t="s">
        <v>171</v>
      </c>
      <c r="B179" s="19">
        <v>9</v>
      </c>
      <c r="C179" s="17">
        <v>1.8400000000000005</v>
      </c>
      <c r="D179" s="17">
        <v>0.04</v>
      </c>
      <c r="E179" s="17">
        <v>0</v>
      </c>
      <c r="F179" s="16">
        <v>16150</v>
      </c>
      <c r="G179" s="18">
        <v>0.50000000000000011</v>
      </c>
    </row>
    <row r="180" spans="1:7" ht="15" customHeight="1" x14ac:dyDescent="0.2">
      <c r="A180" s="11" t="s">
        <v>172</v>
      </c>
      <c r="B180" s="19">
        <v>26</v>
      </c>
      <c r="C180" s="17">
        <v>10.069999999999997</v>
      </c>
      <c r="D180" s="17">
        <v>0.14000000000000001</v>
      </c>
      <c r="E180" s="17">
        <v>0</v>
      </c>
      <c r="F180" s="16">
        <v>29830</v>
      </c>
      <c r="G180" s="18">
        <v>101.1</v>
      </c>
    </row>
    <row r="181" spans="1:7" ht="15" customHeight="1" x14ac:dyDescent="0.2">
      <c r="A181" s="11" t="s">
        <v>173</v>
      </c>
      <c r="B181" s="19">
        <v>5</v>
      </c>
      <c r="C181" s="17">
        <v>2.5200000000000005</v>
      </c>
      <c r="D181" s="17">
        <v>0.48</v>
      </c>
      <c r="E181" s="17">
        <v>0</v>
      </c>
      <c r="F181" s="16">
        <v>6000</v>
      </c>
      <c r="G181" s="18">
        <v>32</v>
      </c>
    </row>
    <row r="182" spans="1:7" ht="15" customHeight="1" x14ac:dyDescent="0.2">
      <c r="A182" s="11" t="s">
        <v>174</v>
      </c>
      <c r="B182" s="19">
        <v>11</v>
      </c>
      <c r="C182" s="17">
        <v>2.9239999999999999</v>
      </c>
      <c r="D182" s="17">
        <v>0</v>
      </c>
      <c r="E182" s="17">
        <v>0</v>
      </c>
      <c r="F182" s="16">
        <v>4900</v>
      </c>
      <c r="G182" s="18">
        <v>212.5</v>
      </c>
    </row>
    <row r="183" spans="1:7" ht="15" customHeight="1" x14ac:dyDescent="0.2">
      <c r="A183" s="11" t="s">
        <v>175</v>
      </c>
      <c r="B183" s="19">
        <v>28</v>
      </c>
      <c r="C183" s="17">
        <v>19.760000000000002</v>
      </c>
      <c r="D183" s="17">
        <v>8.0000000000000016E-2</v>
      </c>
      <c r="E183" s="17">
        <v>7</v>
      </c>
      <c r="F183" s="16">
        <v>181022.99999999994</v>
      </c>
      <c r="G183" s="18">
        <v>164.15</v>
      </c>
    </row>
    <row r="184" spans="1:7" s="3" customFormat="1" ht="15" customHeight="1" x14ac:dyDescent="0.2">
      <c r="A184" s="11" t="s">
        <v>176</v>
      </c>
      <c r="B184" s="13">
        <v>148</v>
      </c>
      <c r="C184" s="14">
        <v>54.948000000000022</v>
      </c>
      <c r="D184" s="14">
        <v>5.2039999999999988</v>
      </c>
      <c r="E184" s="14">
        <v>0</v>
      </c>
      <c r="F184" s="13">
        <f>SUM(F185:F190)</f>
        <v>81460.160000000003</v>
      </c>
      <c r="G184" s="15">
        <f>SUM(G185:G190)</f>
        <v>228.77109999999996</v>
      </c>
    </row>
    <row r="185" spans="1:7" ht="15" customHeight="1" x14ac:dyDescent="0.2">
      <c r="A185" s="11" t="s">
        <v>177</v>
      </c>
      <c r="B185" s="19">
        <v>12</v>
      </c>
      <c r="C185" s="17">
        <v>10.98</v>
      </c>
      <c r="D185" s="17">
        <v>0.05</v>
      </c>
      <c r="E185" s="17">
        <v>0</v>
      </c>
      <c r="F185" s="16">
        <v>6810</v>
      </c>
      <c r="G185" s="18">
        <v>7.0000000000000018</v>
      </c>
    </row>
    <row r="186" spans="1:7" ht="15" customHeight="1" x14ac:dyDescent="0.2">
      <c r="A186" s="11" t="s">
        <v>178</v>
      </c>
      <c r="B186" s="19">
        <v>38</v>
      </c>
      <c r="C186" s="17">
        <v>9.41</v>
      </c>
      <c r="D186" s="17">
        <v>1.1820000000000002</v>
      </c>
      <c r="E186" s="17">
        <v>0</v>
      </c>
      <c r="F186" s="16">
        <v>9599.9999999999982</v>
      </c>
      <c r="G186" s="18">
        <v>71.34999999999998</v>
      </c>
    </row>
    <row r="187" spans="1:7" ht="15" customHeight="1" x14ac:dyDescent="0.2">
      <c r="A187" s="11" t="s">
        <v>145</v>
      </c>
      <c r="B187" s="19">
        <v>35</v>
      </c>
      <c r="C187" s="17">
        <v>9.5200000000000031</v>
      </c>
      <c r="D187" s="17">
        <v>1.28</v>
      </c>
      <c r="E187" s="17">
        <v>0</v>
      </c>
      <c r="F187" s="16">
        <v>38107</v>
      </c>
      <c r="G187" s="18">
        <v>50.34</v>
      </c>
    </row>
    <row r="188" spans="1:7" ht="15" customHeight="1" x14ac:dyDescent="0.2">
      <c r="A188" s="11" t="s">
        <v>179</v>
      </c>
      <c r="B188" s="19">
        <v>26</v>
      </c>
      <c r="C188" s="17">
        <v>6.0479999999999992</v>
      </c>
      <c r="D188" s="17">
        <v>2E-3</v>
      </c>
      <c r="E188" s="17">
        <v>0</v>
      </c>
      <c r="F188" s="16">
        <v>12620.659999999996</v>
      </c>
      <c r="G188" s="18">
        <v>82.75109999999998</v>
      </c>
    </row>
    <row r="189" spans="1:7" ht="15" customHeight="1" x14ac:dyDescent="0.2">
      <c r="A189" s="11" t="s">
        <v>180</v>
      </c>
      <c r="B189" s="19">
        <v>22</v>
      </c>
      <c r="C189" s="17">
        <v>13.329999999999997</v>
      </c>
      <c r="D189" s="17">
        <v>1.9200000000000002</v>
      </c>
      <c r="E189" s="17">
        <v>0</v>
      </c>
      <c r="F189" s="16">
        <v>10928.000000000002</v>
      </c>
      <c r="G189" s="18">
        <v>14.94</v>
      </c>
    </row>
    <row r="190" spans="1:7" ht="15" customHeight="1" x14ac:dyDescent="0.2">
      <c r="A190" s="11" t="s">
        <v>181</v>
      </c>
      <c r="B190" s="19">
        <v>15</v>
      </c>
      <c r="C190" s="17">
        <v>5.6599999999999993</v>
      </c>
      <c r="D190" s="17">
        <v>0.76999999999999991</v>
      </c>
      <c r="E190" s="17">
        <v>0</v>
      </c>
      <c r="F190" s="16">
        <v>3394.5</v>
      </c>
      <c r="G190" s="18">
        <v>2.3899999999999997</v>
      </c>
    </row>
    <row r="191" spans="1:7" s="3" customFormat="1" ht="15" customHeight="1" x14ac:dyDescent="0.2">
      <c r="A191" s="11" t="s">
        <v>182</v>
      </c>
      <c r="B191" s="13">
        <v>723</v>
      </c>
      <c r="C191" s="14">
        <v>954.94520000000216</v>
      </c>
      <c r="D191" s="14">
        <v>43.113199999999992</v>
      </c>
      <c r="E191" s="14">
        <v>346.89999999999975</v>
      </c>
      <c r="F191" s="13">
        <f>SUM(F192:F204)</f>
        <v>4332404.5</v>
      </c>
      <c r="G191" s="15">
        <f>SUM(G192:G204)</f>
        <v>39288.590000000004</v>
      </c>
    </row>
    <row r="192" spans="1:7" ht="15" customHeight="1" x14ac:dyDescent="0.2">
      <c r="A192" s="11" t="s">
        <v>667</v>
      </c>
      <c r="B192" s="19">
        <v>54</v>
      </c>
      <c r="C192" s="17">
        <v>50.34999999999998</v>
      </c>
      <c r="D192" s="17">
        <v>0.57999999999999996</v>
      </c>
      <c r="E192" s="17">
        <v>6.0000000000000036</v>
      </c>
      <c r="F192" s="16">
        <v>240274.00000000003</v>
      </c>
      <c r="G192" s="18">
        <v>22.949999999999996</v>
      </c>
    </row>
    <row r="193" spans="1:7" ht="15" customHeight="1" x14ac:dyDescent="0.2">
      <c r="A193" s="11" t="s">
        <v>718</v>
      </c>
      <c r="B193" s="19">
        <v>55</v>
      </c>
      <c r="C193" s="17">
        <v>74.750000000000028</v>
      </c>
      <c r="D193" s="17">
        <v>17.313199999999998</v>
      </c>
      <c r="E193" s="17">
        <v>20</v>
      </c>
      <c r="F193" s="16">
        <v>661252.00000000012</v>
      </c>
      <c r="G193" s="18">
        <v>823.36999999999966</v>
      </c>
    </row>
    <row r="194" spans="1:7" ht="15" customHeight="1" x14ac:dyDescent="0.2">
      <c r="A194" s="11" t="s">
        <v>183</v>
      </c>
      <c r="B194" s="19">
        <v>41</v>
      </c>
      <c r="C194" s="17">
        <v>306.17519999999996</v>
      </c>
      <c r="D194" s="17">
        <v>3.7100000000000004</v>
      </c>
      <c r="E194" s="17">
        <v>200.00000000000003</v>
      </c>
      <c r="F194" s="16">
        <v>573448</v>
      </c>
      <c r="G194" s="18">
        <v>28028.03000000001</v>
      </c>
    </row>
    <row r="195" spans="1:7" ht="15" customHeight="1" x14ac:dyDescent="0.2">
      <c r="A195" s="11" t="s">
        <v>184</v>
      </c>
      <c r="B195" s="19">
        <v>22</v>
      </c>
      <c r="C195" s="17">
        <v>14.74</v>
      </c>
      <c r="D195" s="17">
        <v>0</v>
      </c>
      <c r="E195" s="17">
        <v>1</v>
      </c>
      <c r="F195" s="16">
        <v>140075</v>
      </c>
      <c r="G195" s="18">
        <v>67.47</v>
      </c>
    </row>
    <row r="196" spans="1:7" ht="15" customHeight="1" x14ac:dyDescent="0.2">
      <c r="A196" s="11" t="s">
        <v>185</v>
      </c>
      <c r="B196" s="19">
        <v>182</v>
      </c>
      <c r="C196" s="17">
        <v>140.32999999999998</v>
      </c>
      <c r="D196" s="17">
        <v>5.389999999999997</v>
      </c>
      <c r="E196" s="17">
        <v>25.999999999999986</v>
      </c>
      <c r="F196" s="16">
        <v>712144.49999999988</v>
      </c>
      <c r="G196" s="18">
        <v>1093.23</v>
      </c>
    </row>
    <row r="197" spans="1:7" ht="15" customHeight="1" x14ac:dyDescent="0.2">
      <c r="A197" s="11" t="s">
        <v>186</v>
      </c>
      <c r="B197" s="19">
        <v>79</v>
      </c>
      <c r="C197" s="17">
        <v>52.399999999999991</v>
      </c>
      <c r="D197" s="17">
        <v>2.1199999999999997</v>
      </c>
      <c r="E197" s="17">
        <v>5.5</v>
      </c>
      <c r="F197" s="16">
        <v>136862.99999999997</v>
      </c>
      <c r="G197" s="18">
        <v>857.55999999999983</v>
      </c>
    </row>
    <row r="198" spans="1:7" ht="15" customHeight="1" x14ac:dyDescent="0.2">
      <c r="A198" s="11" t="s">
        <v>187</v>
      </c>
      <c r="B198" s="19">
        <v>51</v>
      </c>
      <c r="C198" s="17">
        <v>68.86999999999999</v>
      </c>
      <c r="D198" s="17">
        <v>0.59999999999999953</v>
      </c>
      <c r="E198" s="17">
        <v>5.4000000000000021</v>
      </c>
      <c r="F198" s="16">
        <v>955314.00000000035</v>
      </c>
      <c r="G198" s="18">
        <v>420.90000000000003</v>
      </c>
    </row>
    <row r="199" spans="1:7" ht="15" customHeight="1" x14ac:dyDescent="0.2">
      <c r="A199" s="11" t="s">
        <v>125</v>
      </c>
      <c r="B199" s="19">
        <v>49</v>
      </c>
      <c r="C199" s="17">
        <v>38.079999999999991</v>
      </c>
      <c r="D199" s="17">
        <v>0.88999999999999979</v>
      </c>
      <c r="E199" s="17">
        <v>0</v>
      </c>
      <c r="F199" s="16">
        <v>157610.00000000003</v>
      </c>
      <c r="G199" s="18">
        <v>658.90000000000009</v>
      </c>
    </row>
    <row r="200" spans="1:7" ht="15" customHeight="1" x14ac:dyDescent="0.2">
      <c r="A200" s="11" t="s">
        <v>188</v>
      </c>
      <c r="B200" s="19">
        <v>46</v>
      </c>
      <c r="C200" s="17">
        <v>126.12999999999995</v>
      </c>
      <c r="D200" s="17">
        <v>7.4900000000000038</v>
      </c>
      <c r="E200" s="17">
        <v>82.000000000000014</v>
      </c>
      <c r="F200" s="16">
        <v>296070</v>
      </c>
      <c r="G200" s="18">
        <v>6706.7999999999938</v>
      </c>
    </row>
    <row r="201" spans="1:7" ht="15" customHeight="1" x14ac:dyDescent="0.2">
      <c r="A201" s="11" t="s">
        <v>189</v>
      </c>
      <c r="B201" s="19">
        <v>39</v>
      </c>
      <c r="C201" s="17">
        <v>46.94</v>
      </c>
      <c r="D201" s="17">
        <v>4.3400000000000016</v>
      </c>
      <c r="E201" s="17">
        <v>1</v>
      </c>
      <c r="F201" s="16">
        <v>214989.00000000003</v>
      </c>
      <c r="G201" s="18">
        <v>425.7</v>
      </c>
    </row>
    <row r="202" spans="1:7" ht="15" customHeight="1" x14ac:dyDescent="0.2">
      <c r="A202" s="11" t="s">
        <v>190</v>
      </c>
      <c r="B202" s="19">
        <v>36</v>
      </c>
      <c r="C202" s="17">
        <v>14.650000000000002</v>
      </c>
      <c r="D202" s="17">
        <v>0.2</v>
      </c>
      <c r="E202" s="17">
        <v>0</v>
      </c>
      <c r="F202" s="16">
        <v>137860</v>
      </c>
      <c r="G202" s="18">
        <v>31.68</v>
      </c>
    </row>
    <row r="203" spans="1:7" ht="15" customHeight="1" x14ac:dyDescent="0.2">
      <c r="A203" s="11" t="s">
        <v>191</v>
      </c>
      <c r="B203" s="19">
        <v>4</v>
      </c>
      <c r="C203" s="17">
        <v>0.11</v>
      </c>
      <c r="D203" s="17">
        <v>0</v>
      </c>
      <c r="E203" s="17">
        <v>0</v>
      </c>
      <c r="F203" s="16">
        <v>1080</v>
      </c>
      <c r="G203" s="18">
        <v>2</v>
      </c>
    </row>
    <row r="204" spans="1:7" ht="15" customHeight="1" x14ac:dyDescent="0.2">
      <c r="A204" s="11" t="s">
        <v>192</v>
      </c>
      <c r="B204" s="19">
        <v>65</v>
      </c>
      <c r="C204" s="17">
        <v>21.419999999999995</v>
      </c>
      <c r="D204" s="17">
        <v>0.48000000000000009</v>
      </c>
      <c r="E204" s="17">
        <v>0</v>
      </c>
      <c r="F204" s="16">
        <v>105424.99999999997</v>
      </c>
      <c r="G204" s="18">
        <v>149.99999999999989</v>
      </c>
    </row>
    <row r="205" spans="1:7" s="3" customFormat="1" ht="15" customHeight="1" x14ac:dyDescent="0.2">
      <c r="A205" s="11" t="s">
        <v>193</v>
      </c>
      <c r="B205" s="13">
        <v>339</v>
      </c>
      <c r="C205" s="14">
        <v>242.47160000000005</v>
      </c>
      <c r="D205" s="14">
        <v>6.6144000000000007</v>
      </c>
      <c r="E205" s="14">
        <v>70.359999999999971</v>
      </c>
      <c r="F205" s="13">
        <f>SUM(F206:F217)</f>
        <v>2123516</v>
      </c>
      <c r="G205" s="15">
        <f>SUM(G206:G217)</f>
        <v>4212.6421999999993</v>
      </c>
    </row>
    <row r="206" spans="1:7" ht="15" customHeight="1" x14ac:dyDescent="0.2">
      <c r="A206" s="11" t="s">
        <v>668</v>
      </c>
      <c r="B206" s="19">
        <v>7</v>
      </c>
      <c r="C206" s="17">
        <v>6.4475999999999996</v>
      </c>
      <c r="D206" s="17">
        <v>0.14000000000000001</v>
      </c>
      <c r="E206" s="17">
        <v>4</v>
      </c>
      <c r="F206" s="16">
        <v>33060</v>
      </c>
      <c r="G206" s="18">
        <v>15</v>
      </c>
    </row>
    <row r="207" spans="1:7" ht="15" customHeight="1" x14ac:dyDescent="0.2">
      <c r="A207" s="11" t="s">
        <v>194</v>
      </c>
      <c r="B207" s="19">
        <v>11</v>
      </c>
      <c r="C207" s="17">
        <v>5.5099999999999989</v>
      </c>
      <c r="D207" s="17">
        <v>0</v>
      </c>
      <c r="E207" s="17">
        <v>0</v>
      </c>
      <c r="F207" s="16">
        <v>5437</v>
      </c>
      <c r="G207" s="18">
        <v>138.5</v>
      </c>
    </row>
    <row r="208" spans="1:7" ht="15" customHeight="1" x14ac:dyDescent="0.2">
      <c r="A208" s="11" t="s">
        <v>195</v>
      </c>
      <c r="B208" s="19">
        <v>57</v>
      </c>
      <c r="C208" s="17">
        <v>18.358000000000008</v>
      </c>
      <c r="D208" s="17">
        <v>0.49</v>
      </c>
      <c r="E208" s="17">
        <v>0</v>
      </c>
      <c r="F208" s="16">
        <v>122569.99999999999</v>
      </c>
      <c r="G208" s="18">
        <v>31.349999999999991</v>
      </c>
    </row>
    <row r="209" spans="1:7" ht="15" customHeight="1" x14ac:dyDescent="0.2">
      <c r="A209" s="11" t="s">
        <v>196</v>
      </c>
      <c r="B209" s="19">
        <v>22</v>
      </c>
      <c r="C209" s="17">
        <v>30.7</v>
      </c>
      <c r="D209" s="17">
        <v>1.4400000000000002</v>
      </c>
      <c r="E209" s="17">
        <v>8</v>
      </c>
      <c r="F209" s="16">
        <v>19114.000000000004</v>
      </c>
      <c r="G209" s="18">
        <v>201.50000000000003</v>
      </c>
    </row>
    <row r="210" spans="1:7" ht="15" customHeight="1" x14ac:dyDescent="0.2">
      <c r="A210" s="11" t="s">
        <v>197</v>
      </c>
      <c r="B210" s="19">
        <v>36</v>
      </c>
      <c r="C210" s="17">
        <v>15.371999999999998</v>
      </c>
      <c r="D210" s="17">
        <v>0.62000000000000011</v>
      </c>
      <c r="E210" s="17">
        <v>0</v>
      </c>
      <c r="F210" s="16">
        <v>48010</v>
      </c>
      <c r="G210" s="18">
        <v>58.550999999999995</v>
      </c>
    </row>
    <row r="211" spans="1:7" ht="15" customHeight="1" x14ac:dyDescent="0.2">
      <c r="A211" s="11" t="s">
        <v>83</v>
      </c>
      <c r="B211" s="19">
        <v>25</v>
      </c>
      <c r="C211" s="17">
        <v>11.590000000000002</v>
      </c>
      <c r="D211" s="17">
        <v>1.1199999999999999</v>
      </c>
      <c r="E211" s="17">
        <v>0.19999999999999998</v>
      </c>
      <c r="F211" s="16">
        <v>12423.999999999996</v>
      </c>
      <c r="G211" s="18">
        <v>51.210200000000007</v>
      </c>
    </row>
    <row r="212" spans="1:7" ht="15" customHeight="1" x14ac:dyDescent="0.2">
      <c r="A212" s="11" t="s">
        <v>174</v>
      </c>
      <c r="B212" s="19">
        <v>18</v>
      </c>
      <c r="C212" s="17">
        <v>15.722000000000005</v>
      </c>
      <c r="D212" s="17">
        <v>1.1544000000000003</v>
      </c>
      <c r="E212" s="17">
        <v>7.0000000000000027</v>
      </c>
      <c r="F212" s="16">
        <v>66245</v>
      </c>
      <c r="G212" s="18">
        <v>60.600000000000009</v>
      </c>
    </row>
    <row r="213" spans="1:7" ht="15" customHeight="1" x14ac:dyDescent="0.2">
      <c r="A213" s="11" t="s">
        <v>198</v>
      </c>
      <c r="B213" s="19">
        <v>59</v>
      </c>
      <c r="C213" s="17">
        <v>33.44</v>
      </c>
      <c r="D213" s="17">
        <v>0.66999999999999993</v>
      </c>
      <c r="E213" s="17">
        <v>0</v>
      </c>
      <c r="F213" s="16">
        <v>174251</v>
      </c>
      <c r="G213" s="18">
        <v>406.9550000000001</v>
      </c>
    </row>
    <row r="214" spans="1:7" ht="15" customHeight="1" x14ac:dyDescent="0.2">
      <c r="A214" s="11" t="s">
        <v>199</v>
      </c>
      <c r="B214" s="19">
        <v>30</v>
      </c>
      <c r="C214" s="17">
        <v>58.95</v>
      </c>
      <c r="D214" s="17">
        <v>0.62</v>
      </c>
      <c r="E214" s="17">
        <v>45</v>
      </c>
      <c r="F214" s="16">
        <v>252090</v>
      </c>
      <c r="G214" s="18">
        <v>3156.8009999999995</v>
      </c>
    </row>
    <row r="215" spans="1:7" ht="15" customHeight="1" x14ac:dyDescent="0.2">
      <c r="A215" s="11" t="s">
        <v>200</v>
      </c>
      <c r="B215" s="19">
        <v>49</v>
      </c>
      <c r="C215" s="17">
        <v>45.137999999999955</v>
      </c>
      <c r="D215" s="17">
        <v>0.24</v>
      </c>
      <c r="E215" s="17">
        <v>6.160000000000001</v>
      </c>
      <c r="F215" s="16">
        <v>1382140</v>
      </c>
      <c r="G215" s="18">
        <v>84.93</v>
      </c>
    </row>
    <row r="216" spans="1:7" ht="15" customHeight="1" x14ac:dyDescent="0.2">
      <c r="A216" s="11" t="s">
        <v>201</v>
      </c>
      <c r="B216" s="19">
        <v>12</v>
      </c>
      <c r="C216" s="17">
        <v>0.71199999999999997</v>
      </c>
      <c r="D216" s="17">
        <v>0.12</v>
      </c>
      <c r="E216" s="17">
        <v>0</v>
      </c>
      <c r="F216" s="16">
        <v>2900</v>
      </c>
      <c r="G216" s="18">
        <v>7</v>
      </c>
    </row>
    <row r="217" spans="1:7" ht="15" customHeight="1" x14ac:dyDescent="0.2">
      <c r="A217" s="11" t="s">
        <v>202</v>
      </c>
      <c r="B217" s="19">
        <v>13</v>
      </c>
      <c r="C217" s="17">
        <v>0.53200000000000003</v>
      </c>
      <c r="D217" s="17">
        <v>0</v>
      </c>
      <c r="E217" s="17">
        <v>0</v>
      </c>
      <c r="F217" s="16">
        <v>5275</v>
      </c>
      <c r="G217" s="18">
        <v>0.24500000000000002</v>
      </c>
    </row>
    <row r="218" spans="1:7" s="3" customFormat="1" ht="15" customHeight="1" x14ac:dyDescent="0.2">
      <c r="A218" s="11" t="s">
        <v>203</v>
      </c>
      <c r="B218" s="13">
        <v>233</v>
      </c>
      <c r="C218" s="14">
        <v>71.734000000000009</v>
      </c>
      <c r="D218" s="14">
        <v>4.0219333333333322</v>
      </c>
      <c r="E218" s="14">
        <v>4.6999999999999931</v>
      </c>
      <c r="F218" s="13">
        <f>SUM(F219:F226)</f>
        <v>236508.79999999999</v>
      </c>
      <c r="G218" s="15">
        <f>SUM(G219:G226)</f>
        <v>251.19999999999996</v>
      </c>
    </row>
    <row r="219" spans="1:7" ht="15" customHeight="1" x14ac:dyDescent="0.2">
      <c r="A219" s="11" t="s">
        <v>669</v>
      </c>
      <c r="B219" s="19">
        <v>30</v>
      </c>
      <c r="C219" s="17">
        <v>5.9220000000000006</v>
      </c>
      <c r="D219" s="17">
        <v>1.0000000000000002</v>
      </c>
      <c r="E219" s="17">
        <v>0</v>
      </c>
      <c r="F219" s="16">
        <v>36184.999999999993</v>
      </c>
      <c r="G219" s="18">
        <v>8.129999999999999</v>
      </c>
    </row>
    <row r="220" spans="1:7" ht="15" customHeight="1" x14ac:dyDescent="0.2">
      <c r="A220" s="11" t="s">
        <v>204</v>
      </c>
      <c r="B220" s="19">
        <v>41</v>
      </c>
      <c r="C220" s="17">
        <v>8.8240000000000016</v>
      </c>
      <c r="D220" s="17">
        <v>5.16E-2</v>
      </c>
      <c r="E220" s="17">
        <v>0</v>
      </c>
      <c r="F220" s="16">
        <v>42509.999999999985</v>
      </c>
      <c r="G220" s="18">
        <v>21.41</v>
      </c>
    </row>
    <row r="221" spans="1:7" ht="15" customHeight="1" x14ac:dyDescent="0.2">
      <c r="A221" s="11" t="s">
        <v>205</v>
      </c>
      <c r="B221" s="19">
        <v>11</v>
      </c>
      <c r="C221" s="17">
        <v>1.6</v>
      </c>
      <c r="D221" s="17">
        <v>8.8000000000000009E-2</v>
      </c>
      <c r="E221" s="17">
        <v>0</v>
      </c>
      <c r="F221" s="16">
        <v>8881</v>
      </c>
      <c r="G221" s="18">
        <v>0.93999999999999984</v>
      </c>
    </row>
    <row r="222" spans="1:7" ht="15" customHeight="1" x14ac:dyDescent="0.2">
      <c r="A222" s="11" t="s">
        <v>206</v>
      </c>
      <c r="B222" s="19">
        <v>48</v>
      </c>
      <c r="C222" s="17">
        <v>30.85</v>
      </c>
      <c r="D222" s="17">
        <v>2.0999999999999996</v>
      </c>
      <c r="E222" s="17">
        <v>4.0000000000000009</v>
      </c>
      <c r="F222" s="16">
        <v>84370.000000000015</v>
      </c>
      <c r="G222" s="18">
        <v>157.88</v>
      </c>
    </row>
    <row r="223" spans="1:7" ht="15" customHeight="1" x14ac:dyDescent="0.2">
      <c r="A223" s="11" t="s">
        <v>207</v>
      </c>
      <c r="B223" s="19">
        <v>31</v>
      </c>
      <c r="C223" s="17">
        <v>8.2900000000000009</v>
      </c>
      <c r="D223" s="17">
        <v>0.21200000000000002</v>
      </c>
      <c r="E223" s="17">
        <v>0</v>
      </c>
      <c r="F223" s="16">
        <v>18911</v>
      </c>
      <c r="G223" s="18">
        <v>5.8500000000000005</v>
      </c>
    </row>
    <row r="224" spans="1:7" ht="15" customHeight="1" x14ac:dyDescent="0.2">
      <c r="A224" s="11" t="s">
        <v>208</v>
      </c>
      <c r="B224" s="19">
        <v>29</v>
      </c>
      <c r="C224" s="17">
        <v>8.2100000000000009</v>
      </c>
      <c r="D224" s="17">
        <v>0.32000000000000006</v>
      </c>
      <c r="E224" s="17">
        <v>0.7</v>
      </c>
      <c r="F224" s="16">
        <v>20505.999999999993</v>
      </c>
      <c r="G224" s="18">
        <v>27.959999999999994</v>
      </c>
    </row>
    <row r="225" spans="1:7" ht="15" customHeight="1" x14ac:dyDescent="0.2">
      <c r="A225" s="11" t="s">
        <v>209</v>
      </c>
      <c r="B225" s="19">
        <v>20</v>
      </c>
      <c r="C225" s="17">
        <v>4.6480000000000006</v>
      </c>
      <c r="D225" s="17">
        <v>0</v>
      </c>
      <c r="E225" s="17">
        <v>0</v>
      </c>
      <c r="F225" s="16">
        <v>14697.800000000003</v>
      </c>
      <c r="G225" s="18">
        <v>13.950000000000001</v>
      </c>
    </row>
    <row r="226" spans="1:7" ht="15" customHeight="1" x14ac:dyDescent="0.2">
      <c r="A226" s="11" t="s">
        <v>210</v>
      </c>
      <c r="B226" s="19">
        <v>23</v>
      </c>
      <c r="C226" s="17">
        <v>3.3900000000000006</v>
      </c>
      <c r="D226" s="17">
        <v>0.25033333333333341</v>
      </c>
      <c r="E226" s="17">
        <v>0</v>
      </c>
      <c r="F226" s="16">
        <v>10447.999999999998</v>
      </c>
      <c r="G226" s="18">
        <v>15.08</v>
      </c>
    </row>
    <row r="227" spans="1:7" s="3" customFormat="1" ht="15" customHeight="1" x14ac:dyDescent="0.2">
      <c r="A227" s="11" t="s">
        <v>211</v>
      </c>
      <c r="B227" s="13">
        <v>272</v>
      </c>
      <c r="C227" s="14">
        <v>145.60000000000008</v>
      </c>
      <c r="D227" s="14">
        <v>16.999999999999996</v>
      </c>
      <c r="E227" s="14">
        <v>4.0000000000000056E-2</v>
      </c>
      <c r="F227" s="13">
        <f>SUM(F228:F232)</f>
        <v>265200.99999999994</v>
      </c>
      <c r="G227" s="15">
        <f>SUM(G228:G232)</f>
        <v>1508</v>
      </c>
    </row>
    <row r="228" spans="1:7" ht="15" customHeight="1" x14ac:dyDescent="0.2">
      <c r="A228" s="11" t="s">
        <v>670</v>
      </c>
      <c r="B228" s="19">
        <v>96</v>
      </c>
      <c r="C228" s="17">
        <v>39.91999999999998</v>
      </c>
      <c r="D228" s="17">
        <v>6.7099999999999982</v>
      </c>
      <c r="E228" s="17">
        <v>0</v>
      </c>
      <c r="F228" s="16">
        <v>90315.999999999971</v>
      </c>
      <c r="G228" s="18">
        <v>300.62</v>
      </c>
    </row>
    <row r="229" spans="1:7" ht="15" customHeight="1" x14ac:dyDescent="0.2">
      <c r="A229" s="11" t="s">
        <v>212</v>
      </c>
      <c r="B229" s="19">
        <v>47</v>
      </c>
      <c r="C229" s="17">
        <v>20.620000000000005</v>
      </c>
      <c r="D229" s="17">
        <v>1.3000000000000005</v>
      </c>
      <c r="E229" s="17">
        <v>4.0000000000000008E-2</v>
      </c>
      <c r="F229" s="16">
        <v>26966</v>
      </c>
      <c r="G229" s="18">
        <v>118.33</v>
      </c>
    </row>
    <row r="230" spans="1:7" ht="15" customHeight="1" x14ac:dyDescent="0.2">
      <c r="A230" s="11" t="s">
        <v>213</v>
      </c>
      <c r="B230" s="19">
        <v>22</v>
      </c>
      <c r="C230" s="17">
        <v>19.660000000000004</v>
      </c>
      <c r="D230" s="17">
        <v>1.62</v>
      </c>
      <c r="E230" s="17">
        <v>0</v>
      </c>
      <c r="F230" s="16">
        <v>103800</v>
      </c>
      <c r="G230" s="18">
        <v>159</v>
      </c>
    </row>
    <row r="231" spans="1:7" ht="15" customHeight="1" x14ac:dyDescent="0.2">
      <c r="A231" s="11" t="s">
        <v>214</v>
      </c>
      <c r="B231" s="19">
        <v>58</v>
      </c>
      <c r="C231" s="17">
        <v>33.789999999999985</v>
      </c>
      <c r="D231" s="17">
        <v>1.7300000000000004</v>
      </c>
      <c r="E231" s="17">
        <v>0</v>
      </c>
      <c r="F231" s="16">
        <v>28460</v>
      </c>
      <c r="G231" s="18">
        <v>567.40000000000009</v>
      </c>
    </row>
    <row r="232" spans="1:7" ht="15" customHeight="1" x14ac:dyDescent="0.2">
      <c r="A232" s="11" t="s">
        <v>215</v>
      </c>
      <c r="B232" s="19">
        <v>49</v>
      </c>
      <c r="C232" s="17">
        <v>31.609999999999996</v>
      </c>
      <c r="D232" s="17">
        <v>5.6400000000000015</v>
      </c>
      <c r="E232" s="17">
        <v>0</v>
      </c>
      <c r="F232" s="16">
        <v>15658.999999999989</v>
      </c>
      <c r="G232" s="18">
        <v>362.65</v>
      </c>
    </row>
    <row r="233" spans="1:7" s="3" customFormat="1" ht="15" customHeight="1" x14ac:dyDescent="0.2">
      <c r="A233" s="11" t="s">
        <v>216</v>
      </c>
      <c r="B233" s="13">
        <v>91</v>
      </c>
      <c r="C233" s="14">
        <v>39.220000000000006</v>
      </c>
      <c r="D233" s="14">
        <v>4.7520000000000007</v>
      </c>
      <c r="E233" s="14">
        <v>0</v>
      </c>
      <c r="F233" s="13">
        <f>SUM(F234:F238)</f>
        <v>122633</v>
      </c>
      <c r="G233" s="15">
        <f>SUM(G234:G238)</f>
        <v>252.10000000000002</v>
      </c>
    </row>
    <row r="234" spans="1:7" ht="15" customHeight="1" x14ac:dyDescent="0.2">
      <c r="A234" s="11" t="s">
        <v>671</v>
      </c>
      <c r="B234" s="19">
        <v>19</v>
      </c>
      <c r="C234" s="17">
        <v>7.950000000000002</v>
      </c>
      <c r="D234" s="17">
        <v>1.4399999999999997</v>
      </c>
      <c r="E234" s="17">
        <v>0</v>
      </c>
      <c r="F234" s="16">
        <v>31165</v>
      </c>
      <c r="G234" s="18">
        <v>28.46</v>
      </c>
    </row>
    <row r="235" spans="1:7" ht="15" customHeight="1" x14ac:dyDescent="0.2">
      <c r="A235" s="11" t="s">
        <v>217</v>
      </c>
      <c r="B235" s="19">
        <v>20</v>
      </c>
      <c r="C235" s="17">
        <v>9.6500000000000021</v>
      </c>
      <c r="D235" s="17">
        <v>0.32</v>
      </c>
      <c r="E235" s="17">
        <v>0</v>
      </c>
      <c r="F235" s="16">
        <v>22628.000000000004</v>
      </c>
      <c r="G235" s="18">
        <v>65.22</v>
      </c>
    </row>
    <row r="236" spans="1:7" ht="15" customHeight="1" x14ac:dyDescent="0.2">
      <c r="A236" s="11" t="s">
        <v>218</v>
      </c>
      <c r="B236" s="19">
        <v>30</v>
      </c>
      <c r="C236" s="17">
        <v>14.599999999999998</v>
      </c>
      <c r="D236" s="17">
        <v>2.1719999999999993</v>
      </c>
      <c r="E236" s="17">
        <v>0</v>
      </c>
      <c r="F236" s="16">
        <v>32970</v>
      </c>
      <c r="G236" s="18">
        <v>103.14000000000001</v>
      </c>
    </row>
    <row r="237" spans="1:7" ht="15" customHeight="1" x14ac:dyDescent="0.2">
      <c r="A237" s="11" t="s">
        <v>219</v>
      </c>
      <c r="B237" s="19">
        <v>12</v>
      </c>
      <c r="C237" s="17">
        <v>4.24</v>
      </c>
      <c r="D237" s="17">
        <v>0.12000000000000006</v>
      </c>
      <c r="E237" s="17">
        <v>0</v>
      </c>
      <c r="F237" s="16">
        <v>18587</v>
      </c>
      <c r="G237" s="18">
        <v>47.879999999999995</v>
      </c>
    </row>
    <row r="238" spans="1:7" ht="15" customHeight="1" x14ac:dyDescent="0.2">
      <c r="A238" s="11" t="s">
        <v>220</v>
      </c>
      <c r="B238" s="19">
        <v>10</v>
      </c>
      <c r="C238" s="17">
        <v>2.7800000000000002</v>
      </c>
      <c r="D238" s="17">
        <v>0.70000000000000007</v>
      </c>
      <c r="E238" s="17">
        <v>0</v>
      </c>
      <c r="F238" s="16">
        <v>17283</v>
      </c>
      <c r="G238" s="18">
        <v>7.4000000000000012</v>
      </c>
    </row>
    <row r="239" spans="1:7" s="3" customFormat="1" ht="15" customHeight="1" x14ac:dyDescent="0.2">
      <c r="A239" s="11" t="s">
        <v>221</v>
      </c>
      <c r="B239" s="13">
        <v>619</v>
      </c>
      <c r="C239" s="14">
        <v>837.00400000000025</v>
      </c>
      <c r="D239" s="14">
        <v>40.2853650793651</v>
      </c>
      <c r="E239" s="14">
        <v>9.4600000000000009</v>
      </c>
      <c r="F239" s="13">
        <f>SUM(F240:F247)</f>
        <v>1381445</v>
      </c>
      <c r="G239" s="15">
        <f>SUM(G240:G247)</f>
        <v>19870.072500000006</v>
      </c>
    </row>
    <row r="240" spans="1:7" ht="15" customHeight="1" x14ac:dyDescent="0.2">
      <c r="A240" s="11" t="s">
        <v>672</v>
      </c>
      <c r="B240" s="19">
        <v>107</v>
      </c>
      <c r="C240" s="17">
        <v>118.40999999999994</v>
      </c>
      <c r="D240" s="17">
        <v>2.9900000000000011</v>
      </c>
      <c r="E240" s="17">
        <v>0</v>
      </c>
      <c r="F240" s="16">
        <v>178150</v>
      </c>
      <c r="G240" s="18">
        <v>2590.0124999999994</v>
      </c>
    </row>
    <row r="241" spans="1:7" ht="15" customHeight="1" x14ac:dyDescent="0.2">
      <c r="A241" s="11" t="s">
        <v>222</v>
      </c>
      <c r="B241" s="19">
        <v>30</v>
      </c>
      <c r="C241" s="17">
        <v>9.7799999999999994</v>
      </c>
      <c r="D241" s="17">
        <v>4.0000000000000001E-3</v>
      </c>
      <c r="E241" s="17">
        <v>0</v>
      </c>
      <c r="F241" s="16">
        <v>41050</v>
      </c>
      <c r="G241" s="18">
        <v>28.000000000000011</v>
      </c>
    </row>
    <row r="242" spans="1:7" ht="15" customHeight="1" x14ac:dyDescent="0.2">
      <c r="A242" s="11" t="s">
        <v>223</v>
      </c>
      <c r="B242" s="19">
        <v>66</v>
      </c>
      <c r="C242" s="17">
        <v>95.783999999999992</v>
      </c>
      <c r="D242" s="17">
        <v>4.492</v>
      </c>
      <c r="E242" s="17">
        <v>0.40000000000000013</v>
      </c>
      <c r="F242" s="16">
        <v>338296.00000000006</v>
      </c>
      <c r="G242" s="18">
        <v>1555.4100000000003</v>
      </c>
    </row>
    <row r="243" spans="1:7" ht="15" customHeight="1" x14ac:dyDescent="0.2">
      <c r="A243" s="11" t="s">
        <v>224</v>
      </c>
      <c r="B243" s="19">
        <v>73</v>
      </c>
      <c r="C243" s="17">
        <v>150.70999999999998</v>
      </c>
      <c r="D243" s="17">
        <v>8.83</v>
      </c>
      <c r="E243" s="17">
        <v>0</v>
      </c>
      <c r="F243" s="16">
        <v>153371.00000000003</v>
      </c>
      <c r="G243" s="18">
        <v>3381.3500000000004</v>
      </c>
    </row>
    <row r="244" spans="1:7" ht="15" customHeight="1" x14ac:dyDescent="0.2">
      <c r="A244" s="11" t="s">
        <v>225</v>
      </c>
      <c r="B244" s="19">
        <v>193</v>
      </c>
      <c r="C244" s="17">
        <v>279.12999999999977</v>
      </c>
      <c r="D244" s="17">
        <v>13.990000000000013</v>
      </c>
      <c r="E244" s="17">
        <v>5.0000000000000009</v>
      </c>
      <c r="F244" s="16">
        <v>193563.99999999997</v>
      </c>
      <c r="G244" s="18">
        <v>8510.3000000000047</v>
      </c>
    </row>
    <row r="245" spans="1:7" ht="15" customHeight="1" x14ac:dyDescent="0.2">
      <c r="A245" s="11" t="s">
        <v>226</v>
      </c>
      <c r="B245" s="19">
        <v>61</v>
      </c>
      <c r="C245" s="17">
        <v>99.170000000000059</v>
      </c>
      <c r="D245" s="17">
        <v>8.3699999999999992</v>
      </c>
      <c r="E245" s="17">
        <v>4.0599999999999987</v>
      </c>
      <c r="F245" s="16">
        <v>329470</v>
      </c>
      <c r="G245" s="18">
        <v>1664.9999999999998</v>
      </c>
    </row>
    <row r="246" spans="1:7" ht="15" customHeight="1" x14ac:dyDescent="0.2">
      <c r="A246" s="11" t="s">
        <v>227</v>
      </c>
      <c r="B246" s="19">
        <v>53</v>
      </c>
      <c r="C246" s="17">
        <v>60.530000000000015</v>
      </c>
      <c r="D246" s="17">
        <v>0.7300000000000002</v>
      </c>
      <c r="E246" s="17">
        <v>0</v>
      </c>
      <c r="F246" s="16">
        <v>142510</v>
      </c>
      <c r="G246" s="18">
        <v>1730.6200000000001</v>
      </c>
    </row>
    <row r="247" spans="1:7" ht="15" customHeight="1" x14ac:dyDescent="0.2">
      <c r="A247" s="11" t="s">
        <v>228</v>
      </c>
      <c r="B247" s="19">
        <v>36</v>
      </c>
      <c r="C247" s="17">
        <v>23.489999999999988</v>
      </c>
      <c r="D247" s="17">
        <v>0.87936507936507924</v>
      </c>
      <c r="E247" s="17">
        <v>0</v>
      </c>
      <c r="F247" s="16">
        <v>5034</v>
      </c>
      <c r="G247" s="18">
        <v>409.38</v>
      </c>
    </row>
    <row r="248" spans="1:7" s="3" customFormat="1" ht="15" customHeight="1" x14ac:dyDescent="0.2">
      <c r="A248" s="11" t="s">
        <v>229</v>
      </c>
      <c r="B248" s="13">
        <v>83</v>
      </c>
      <c r="C248" s="14">
        <v>35.769999999999982</v>
      </c>
      <c r="D248" s="14">
        <v>6.83</v>
      </c>
      <c r="E248" s="14">
        <v>0</v>
      </c>
      <c r="F248" s="13">
        <f>SUM(F249:F253)</f>
        <v>110183</v>
      </c>
      <c r="G248" s="15">
        <f>SUM(G249:G253)</f>
        <v>399.38</v>
      </c>
    </row>
    <row r="249" spans="1:7" ht="15" customHeight="1" x14ac:dyDescent="0.2">
      <c r="A249" s="11" t="s">
        <v>673</v>
      </c>
      <c r="B249" s="19">
        <v>12</v>
      </c>
      <c r="C249" s="17">
        <v>1.4100000000000001</v>
      </c>
      <c r="D249" s="17">
        <v>0</v>
      </c>
      <c r="E249" s="17">
        <v>0</v>
      </c>
      <c r="F249" s="16">
        <v>9155</v>
      </c>
      <c r="G249" s="18">
        <v>16.05</v>
      </c>
    </row>
    <row r="250" spans="1:7" ht="15" customHeight="1" x14ac:dyDescent="0.2">
      <c r="A250" s="11" t="s">
        <v>230</v>
      </c>
      <c r="B250" s="19">
        <v>13</v>
      </c>
      <c r="C250" s="17">
        <v>10.919999999999998</v>
      </c>
      <c r="D250" s="17">
        <v>0.15999999999999998</v>
      </c>
      <c r="E250" s="17">
        <v>0</v>
      </c>
      <c r="F250" s="16">
        <v>53211</v>
      </c>
      <c r="G250" s="18">
        <v>191.56</v>
      </c>
    </row>
    <row r="251" spans="1:7" ht="15" customHeight="1" x14ac:dyDescent="0.2">
      <c r="A251" s="11" t="s">
        <v>231</v>
      </c>
      <c r="B251" s="19">
        <v>9</v>
      </c>
      <c r="C251" s="17">
        <v>2.2000000000000006</v>
      </c>
      <c r="D251" s="17">
        <v>0.3600000000000001</v>
      </c>
      <c r="E251" s="17">
        <v>0</v>
      </c>
      <c r="F251" s="16">
        <v>11775</v>
      </c>
      <c r="G251" s="18">
        <v>27.000000000000007</v>
      </c>
    </row>
    <row r="252" spans="1:7" ht="15" customHeight="1" x14ac:dyDescent="0.2">
      <c r="A252" s="11" t="s">
        <v>232</v>
      </c>
      <c r="B252" s="19">
        <v>15</v>
      </c>
      <c r="C252" s="17">
        <v>7.3200000000000012</v>
      </c>
      <c r="D252" s="17">
        <v>2.4900000000000002</v>
      </c>
      <c r="E252" s="17">
        <v>0</v>
      </c>
      <c r="F252" s="16">
        <v>5330</v>
      </c>
      <c r="G252" s="18">
        <v>50.77</v>
      </c>
    </row>
    <row r="253" spans="1:7" ht="15" customHeight="1" x14ac:dyDescent="0.2">
      <c r="A253" s="11" t="s">
        <v>226</v>
      </c>
      <c r="B253" s="19">
        <v>34</v>
      </c>
      <c r="C253" s="17">
        <v>13.920000000000002</v>
      </c>
      <c r="D253" s="17">
        <v>3.82</v>
      </c>
      <c r="E253" s="17">
        <v>0</v>
      </c>
      <c r="F253" s="16">
        <v>30712.000000000004</v>
      </c>
      <c r="G253" s="18">
        <v>114.00000000000003</v>
      </c>
    </row>
    <row r="254" spans="1:7" s="3" customFormat="1" ht="15" customHeight="1" x14ac:dyDescent="0.2">
      <c r="A254" s="11" t="s">
        <v>233</v>
      </c>
      <c r="B254" s="13">
        <v>207</v>
      </c>
      <c r="C254" s="14">
        <v>108.96200000000005</v>
      </c>
      <c r="D254" s="14">
        <v>7.1279999999999992</v>
      </c>
      <c r="E254" s="14">
        <v>8</v>
      </c>
      <c r="F254" s="13">
        <f>SUM(F255:F259)</f>
        <v>159200.99999999997</v>
      </c>
      <c r="G254" s="15">
        <f>SUM(G255:G259)</f>
        <v>503.32000000000005</v>
      </c>
    </row>
    <row r="255" spans="1:7" ht="15" customHeight="1" x14ac:dyDescent="0.2">
      <c r="A255" s="11" t="s">
        <v>674</v>
      </c>
      <c r="B255" s="19">
        <v>2</v>
      </c>
      <c r="C255" s="17">
        <v>0.06</v>
      </c>
      <c r="D255" s="17">
        <v>0.04</v>
      </c>
      <c r="E255" s="17">
        <v>0</v>
      </c>
      <c r="F255" s="31">
        <v>0</v>
      </c>
      <c r="G255" s="18">
        <v>0</v>
      </c>
    </row>
    <row r="256" spans="1:7" ht="15" customHeight="1" x14ac:dyDescent="0.2">
      <c r="A256" s="11" t="s">
        <v>234</v>
      </c>
      <c r="B256" s="19">
        <v>3</v>
      </c>
      <c r="C256" s="17">
        <v>0.72</v>
      </c>
      <c r="D256" s="17">
        <v>0.2</v>
      </c>
      <c r="E256" s="17">
        <v>0</v>
      </c>
      <c r="F256" s="31">
        <v>0</v>
      </c>
      <c r="G256" s="18">
        <v>0</v>
      </c>
    </row>
    <row r="257" spans="1:7" ht="15" customHeight="1" x14ac:dyDescent="0.2">
      <c r="A257" s="11" t="s">
        <v>235</v>
      </c>
      <c r="B257" s="19">
        <v>89</v>
      </c>
      <c r="C257" s="17">
        <v>52.47</v>
      </c>
      <c r="D257" s="17">
        <v>0.64</v>
      </c>
      <c r="E257" s="17">
        <v>0</v>
      </c>
      <c r="F257" s="16">
        <v>50660.000000000007</v>
      </c>
      <c r="G257" s="18">
        <v>393.97</v>
      </c>
    </row>
    <row r="258" spans="1:7" ht="15" customHeight="1" x14ac:dyDescent="0.2">
      <c r="A258" s="11" t="s">
        <v>124</v>
      </c>
      <c r="B258" s="19">
        <v>30</v>
      </c>
      <c r="C258" s="17">
        <v>23.102</v>
      </c>
      <c r="D258" s="17">
        <v>4.400000000000003</v>
      </c>
      <c r="E258" s="17">
        <v>7.9999999999999982</v>
      </c>
      <c r="F258" s="16">
        <v>90453.999999999971</v>
      </c>
      <c r="G258" s="18">
        <v>41.749999999999993</v>
      </c>
    </row>
    <row r="259" spans="1:7" ht="15" customHeight="1" x14ac:dyDescent="0.2">
      <c r="A259" s="11" t="s">
        <v>236</v>
      </c>
      <c r="B259" s="19">
        <v>83</v>
      </c>
      <c r="C259" s="17">
        <v>32.61</v>
      </c>
      <c r="D259" s="17">
        <v>1.8480000000000003</v>
      </c>
      <c r="E259" s="17">
        <v>0</v>
      </c>
      <c r="F259" s="16">
        <v>18086.999999999996</v>
      </c>
      <c r="G259" s="18">
        <v>67.600000000000009</v>
      </c>
    </row>
    <row r="260" spans="1:7" s="3" customFormat="1" ht="15" customHeight="1" x14ac:dyDescent="0.2">
      <c r="A260" s="11" t="s">
        <v>237</v>
      </c>
      <c r="B260" s="13">
        <v>522</v>
      </c>
      <c r="C260" s="14">
        <v>190.858</v>
      </c>
      <c r="D260" s="14">
        <v>9.0120000000000022</v>
      </c>
      <c r="E260" s="14">
        <v>0</v>
      </c>
      <c r="F260" s="13">
        <f>SUM(F261:F269)</f>
        <v>129189</v>
      </c>
      <c r="G260" s="15">
        <f>SUM(G261:G269)</f>
        <v>1358.8200000000002</v>
      </c>
    </row>
    <row r="261" spans="1:7" ht="15" customHeight="1" x14ac:dyDescent="0.2">
      <c r="A261" s="11" t="s">
        <v>675</v>
      </c>
      <c r="B261" s="19">
        <v>25</v>
      </c>
      <c r="C261" s="17">
        <v>11.259999999999994</v>
      </c>
      <c r="D261" s="17">
        <v>0.41200000000000003</v>
      </c>
      <c r="E261" s="17">
        <v>0</v>
      </c>
      <c r="F261" s="16">
        <v>13660.999999999998</v>
      </c>
      <c r="G261" s="18">
        <v>221.55000000000004</v>
      </c>
    </row>
    <row r="262" spans="1:7" ht="15" customHeight="1" x14ac:dyDescent="0.2">
      <c r="A262" s="11" t="s">
        <v>238</v>
      </c>
      <c r="B262" s="19">
        <v>47</v>
      </c>
      <c r="C262" s="17">
        <v>22.74</v>
      </c>
      <c r="D262" s="17">
        <v>0.48000000000000009</v>
      </c>
      <c r="E262" s="17">
        <v>0</v>
      </c>
      <c r="F262" s="16">
        <v>8088.0000000000009</v>
      </c>
      <c r="G262" s="18">
        <v>125.49000000000001</v>
      </c>
    </row>
    <row r="263" spans="1:7" ht="15" customHeight="1" x14ac:dyDescent="0.2">
      <c r="A263" s="11" t="s">
        <v>239</v>
      </c>
      <c r="B263" s="19">
        <v>179</v>
      </c>
      <c r="C263" s="17">
        <v>65.858000000000004</v>
      </c>
      <c r="D263" s="17">
        <v>2.3600000000000003</v>
      </c>
      <c r="E263" s="17">
        <v>0</v>
      </c>
      <c r="F263" s="16">
        <v>29029</v>
      </c>
      <c r="G263" s="18">
        <v>268.89</v>
      </c>
    </row>
    <row r="264" spans="1:7" ht="15" customHeight="1" x14ac:dyDescent="0.2">
      <c r="A264" s="11" t="s">
        <v>61</v>
      </c>
      <c r="B264" s="19">
        <v>86</v>
      </c>
      <c r="C264" s="17">
        <v>13.760000000000005</v>
      </c>
      <c r="D264" s="17">
        <v>0.20000000000000015</v>
      </c>
      <c r="E264" s="17">
        <v>0</v>
      </c>
      <c r="F264" s="16">
        <v>3304.0000000000005</v>
      </c>
      <c r="G264" s="18">
        <v>91.960000000000008</v>
      </c>
    </row>
    <row r="265" spans="1:7" ht="15" customHeight="1" x14ac:dyDescent="0.2">
      <c r="A265" s="11" t="s">
        <v>240</v>
      </c>
      <c r="B265" s="19">
        <v>100</v>
      </c>
      <c r="C265" s="17">
        <v>22.720000000000002</v>
      </c>
      <c r="D265" s="17">
        <v>0.36</v>
      </c>
      <c r="E265" s="17">
        <v>0</v>
      </c>
      <c r="F265" s="16">
        <v>12541</v>
      </c>
      <c r="G265" s="18">
        <v>188.10000000000002</v>
      </c>
    </row>
    <row r="266" spans="1:7" ht="15" customHeight="1" x14ac:dyDescent="0.2">
      <c r="A266" s="11" t="s">
        <v>241</v>
      </c>
      <c r="B266" s="19">
        <v>19</v>
      </c>
      <c r="C266" s="17">
        <v>10.36</v>
      </c>
      <c r="D266" s="17">
        <v>0.47999999999999987</v>
      </c>
      <c r="E266" s="17">
        <v>0</v>
      </c>
      <c r="F266" s="16">
        <v>18230</v>
      </c>
      <c r="G266" s="18">
        <v>72.3</v>
      </c>
    </row>
    <row r="267" spans="1:7" ht="15" customHeight="1" x14ac:dyDescent="0.2">
      <c r="A267" s="11" t="s">
        <v>242</v>
      </c>
      <c r="B267" s="19">
        <v>23</v>
      </c>
      <c r="C267" s="17">
        <v>16.78</v>
      </c>
      <c r="D267" s="17">
        <v>0.55999999999999994</v>
      </c>
      <c r="E267" s="17">
        <v>0</v>
      </c>
      <c r="F267" s="16">
        <v>6201</v>
      </c>
      <c r="G267" s="18">
        <v>109.07000000000001</v>
      </c>
    </row>
    <row r="268" spans="1:7" ht="15" customHeight="1" x14ac:dyDescent="0.2">
      <c r="A268" s="11" t="s">
        <v>243</v>
      </c>
      <c r="B268" s="19">
        <v>6</v>
      </c>
      <c r="C268" s="17">
        <v>5.46</v>
      </c>
      <c r="D268" s="17">
        <v>0.8</v>
      </c>
      <c r="E268" s="17">
        <v>0</v>
      </c>
      <c r="F268" s="16">
        <v>11000</v>
      </c>
      <c r="G268" s="18">
        <v>120</v>
      </c>
    </row>
    <row r="269" spans="1:7" ht="15" customHeight="1" x14ac:dyDescent="0.2">
      <c r="A269" s="11" t="s">
        <v>244</v>
      </c>
      <c r="B269" s="19">
        <v>37</v>
      </c>
      <c r="C269" s="17">
        <v>21.919999999999998</v>
      </c>
      <c r="D269" s="17">
        <v>3.3600000000000003</v>
      </c>
      <c r="E269" s="17">
        <v>0</v>
      </c>
      <c r="F269" s="16">
        <v>27135.000000000004</v>
      </c>
      <c r="G269" s="18">
        <v>161.45999999999998</v>
      </c>
    </row>
    <row r="270" spans="1:7" s="3" customFormat="1" ht="15" customHeight="1" x14ac:dyDescent="0.2">
      <c r="A270" s="11" t="s">
        <v>245</v>
      </c>
      <c r="B270" s="13">
        <v>31</v>
      </c>
      <c r="C270" s="14">
        <v>62.249999999999993</v>
      </c>
      <c r="D270" s="14">
        <v>1.7203999999999997</v>
      </c>
      <c r="E270" s="14">
        <v>9.0000000000000036</v>
      </c>
      <c r="F270" s="13">
        <f>SUM(F271:F275)</f>
        <v>551955</v>
      </c>
      <c r="G270" s="15">
        <f>SUM(G271:G275)</f>
        <v>944.12</v>
      </c>
    </row>
    <row r="271" spans="1:7" ht="15" customHeight="1" x14ac:dyDescent="0.2">
      <c r="A271" s="11" t="s">
        <v>246</v>
      </c>
      <c r="B271" s="19">
        <v>13</v>
      </c>
      <c r="C271" s="17">
        <v>25.640000000000008</v>
      </c>
      <c r="D271" s="17">
        <v>0.32039999999999985</v>
      </c>
      <c r="E271" s="17">
        <v>0</v>
      </c>
      <c r="F271" s="16">
        <v>27960</v>
      </c>
      <c r="G271" s="18">
        <v>337.7</v>
      </c>
    </row>
    <row r="272" spans="1:7" ht="15" customHeight="1" x14ac:dyDescent="0.2">
      <c r="A272" s="11" t="s">
        <v>247</v>
      </c>
      <c r="B272" s="19">
        <v>3</v>
      </c>
      <c r="C272" s="17">
        <v>24</v>
      </c>
      <c r="D272" s="17">
        <v>0.5</v>
      </c>
      <c r="E272" s="17">
        <v>6.9999999999999991</v>
      </c>
      <c r="F272" s="16">
        <v>383000</v>
      </c>
      <c r="G272" s="18">
        <v>500.00000000000006</v>
      </c>
    </row>
    <row r="273" spans="1:7" ht="15" customHeight="1" x14ac:dyDescent="0.2">
      <c r="A273" s="11" t="s">
        <v>248</v>
      </c>
      <c r="B273" s="19">
        <v>3</v>
      </c>
      <c r="C273" s="17">
        <v>2.6999999999999997</v>
      </c>
      <c r="D273" s="17">
        <v>0.5</v>
      </c>
      <c r="E273" s="17">
        <v>0</v>
      </c>
      <c r="F273" s="16">
        <v>1500</v>
      </c>
      <c r="G273" s="18">
        <v>0</v>
      </c>
    </row>
    <row r="274" spans="1:7" ht="15" customHeight="1" x14ac:dyDescent="0.2">
      <c r="A274" s="11" t="s">
        <v>249</v>
      </c>
      <c r="B274" s="19">
        <v>6</v>
      </c>
      <c r="C274" s="17">
        <v>9.23</v>
      </c>
      <c r="D274" s="17">
        <v>0.4</v>
      </c>
      <c r="E274" s="17">
        <v>2</v>
      </c>
      <c r="F274" s="16">
        <v>139050</v>
      </c>
      <c r="G274" s="18">
        <v>100.89999999999999</v>
      </c>
    </row>
    <row r="275" spans="1:7" ht="15" customHeight="1" x14ac:dyDescent="0.2">
      <c r="A275" s="11" t="s">
        <v>250</v>
      </c>
      <c r="B275" s="19">
        <v>6</v>
      </c>
      <c r="C275" s="17">
        <v>0.68</v>
      </c>
      <c r="D275" s="17">
        <v>0</v>
      </c>
      <c r="E275" s="17">
        <v>0</v>
      </c>
      <c r="F275" s="16">
        <v>445</v>
      </c>
      <c r="G275" s="18">
        <v>5.5200000000000005</v>
      </c>
    </row>
    <row r="276" spans="1:7" s="3" customFormat="1" ht="21" customHeight="1" x14ac:dyDescent="0.2">
      <c r="A276" s="11" t="s">
        <v>10</v>
      </c>
      <c r="B276" s="13">
        <f>SUM(B277+B288+B298)</f>
        <v>2699</v>
      </c>
      <c r="C276" s="14">
        <f>SUM(C277+C288+C298)</f>
        <v>2446.4704000000038</v>
      </c>
      <c r="D276" s="14">
        <f t="shared" ref="D276:G276" si="5">SUM(D277+D288+D298)</f>
        <v>202.92360000000019</v>
      </c>
      <c r="E276" s="14">
        <f t="shared" si="5"/>
        <v>106.43000000000002</v>
      </c>
      <c r="F276" s="13">
        <f>SUM(F277+F288+F298)</f>
        <v>2336925.09</v>
      </c>
      <c r="G276" s="15">
        <f t="shared" si="5"/>
        <v>37440.440100000007</v>
      </c>
    </row>
    <row r="277" spans="1:7" s="3" customFormat="1" ht="15" customHeight="1" x14ac:dyDescent="0.2">
      <c r="A277" s="11" t="s">
        <v>251</v>
      </c>
      <c r="B277" s="13">
        <v>558</v>
      </c>
      <c r="C277" s="14">
        <v>495.87999999999982</v>
      </c>
      <c r="D277" s="14">
        <v>55.011600000000008</v>
      </c>
      <c r="E277" s="14">
        <v>1.8500000000000034</v>
      </c>
      <c r="F277" s="13">
        <f>SUM(F278:F287)</f>
        <v>464096.00000000006</v>
      </c>
      <c r="G277" s="15">
        <f>SUM(G278:G287)</f>
        <v>6099.4999999999982</v>
      </c>
    </row>
    <row r="278" spans="1:7" ht="15" customHeight="1" x14ac:dyDescent="0.2">
      <c r="A278" s="11" t="s">
        <v>676</v>
      </c>
      <c r="B278" s="19">
        <v>107</v>
      </c>
      <c r="C278" s="17">
        <v>89.25</v>
      </c>
      <c r="D278" s="17">
        <v>7.3399999999999981</v>
      </c>
      <c r="E278" s="17">
        <v>0</v>
      </c>
      <c r="F278" s="16">
        <v>299193.00000000006</v>
      </c>
      <c r="G278" s="18">
        <v>807.59999999999991</v>
      </c>
    </row>
    <row r="279" spans="1:7" ht="15" customHeight="1" x14ac:dyDescent="0.2">
      <c r="A279" s="11" t="s">
        <v>252</v>
      </c>
      <c r="B279" s="19">
        <v>20</v>
      </c>
      <c r="C279" s="17">
        <v>19.16</v>
      </c>
      <c r="D279" s="17">
        <v>0.79999999999999982</v>
      </c>
      <c r="E279" s="17">
        <v>0</v>
      </c>
      <c r="F279" s="16">
        <v>4760</v>
      </c>
      <c r="G279" s="18">
        <v>429.00000000000011</v>
      </c>
    </row>
    <row r="280" spans="1:7" ht="15" customHeight="1" x14ac:dyDescent="0.2">
      <c r="A280" s="11" t="s">
        <v>253</v>
      </c>
      <c r="B280" s="19">
        <v>58</v>
      </c>
      <c r="C280" s="17">
        <v>47.18</v>
      </c>
      <c r="D280" s="17">
        <v>3.1204000000000027</v>
      </c>
      <c r="E280" s="17">
        <v>1.5999999999999996</v>
      </c>
      <c r="F280" s="16">
        <v>36719</v>
      </c>
      <c r="G280" s="18">
        <v>622.23000000000013</v>
      </c>
    </row>
    <row r="281" spans="1:7" ht="15" customHeight="1" x14ac:dyDescent="0.2">
      <c r="A281" s="11" t="s">
        <v>254</v>
      </c>
      <c r="B281" s="19">
        <v>79</v>
      </c>
      <c r="C281" s="17">
        <v>74.050000000000054</v>
      </c>
      <c r="D281" s="17">
        <v>9.4699999999999971</v>
      </c>
      <c r="E281" s="17">
        <v>0</v>
      </c>
      <c r="F281" s="16">
        <v>13250</v>
      </c>
      <c r="G281" s="18">
        <v>1561.0599999999997</v>
      </c>
    </row>
    <row r="282" spans="1:7" ht="15" customHeight="1" x14ac:dyDescent="0.2">
      <c r="A282" s="11" t="s">
        <v>255</v>
      </c>
      <c r="B282" s="19">
        <v>60</v>
      </c>
      <c r="C282" s="17">
        <v>55.47000000000002</v>
      </c>
      <c r="D282" s="17">
        <v>5.36</v>
      </c>
      <c r="E282" s="17">
        <v>0</v>
      </c>
      <c r="F282" s="16">
        <v>33350</v>
      </c>
      <c r="G282" s="18">
        <v>706.5999999999998</v>
      </c>
    </row>
    <row r="283" spans="1:7" ht="15" customHeight="1" x14ac:dyDescent="0.2">
      <c r="A283" s="11" t="s">
        <v>256</v>
      </c>
      <c r="B283" s="19">
        <v>29</v>
      </c>
      <c r="C283" s="17">
        <v>24.84</v>
      </c>
      <c r="D283" s="17">
        <v>3.5200000000000005</v>
      </c>
      <c r="E283" s="17">
        <v>0</v>
      </c>
      <c r="F283" s="16">
        <v>5671.0000000000009</v>
      </c>
      <c r="G283" s="18">
        <v>148.41</v>
      </c>
    </row>
    <row r="284" spans="1:7" ht="15" customHeight="1" x14ac:dyDescent="0.2">
      <c r="A284" s="11" t="s">
        <v>257</v>
      </c>
      <c r="B284" s="19">
        <v>62</v>
      </c>
      <c r="C284" s="17">
        <v>41.890000000000008</v>
      </c>
      <c r="D284" s="17">
        <v>9.4</v>
      </c>
      <c r="E284" s="17">
        <v>0</v>
      </c>
      <c r="F284" s="16">
        <v>18756.000000000004</v>
      </c>
      <c r="G284" s="18">
        <v>740.0999999999998</v>
      </c>
    </row>
    <row r="285" spans="1:7" ht="15" customHeight="1" x14ac:dyDescent="0.2">
      <c r="A285" s="11" t="s">
        <v>258</v>
      </c>
      <c r="B285" s="19">
        <v>56</v>
      </c>
      <c r="C285" s="17">
        <v>66.67999999999995</v>
      </c>
      <c r="D285" s="17">
        <v>5.0704000000000002</v>
      </c>
      <c r="E285" s="17">
        <v>0</v>
      </c>
      <c r="F285" s="16">
        <v>31074.000000000004</v>
      </c>
      <c r="G285" s="18">
        <v>437.7999999999999</v>
      </c>
    </row>
    <row r="286" spans="1:7" ht="15" customHeight="1" x14ac:dyDescent="0.2">
      <c r="A286" s="11" t="s">
        <v>259</v>
      </c>
      <c r="B286" s="19">
        <v>31</v>
      </c>
      <c r="C286" s="17">
        <v>15.199999999999998</v>
      </c>
      <c r="D286" s="17">
        <v>2.7</v>
      </c>
      <c r="E286" s="17">
        <v>0</v>
      </c>
      <c r="F286" s="16">
        <v>6390</v>
      </c>
      <c r="G286" s="18">
        <v>133.70000000000002</v>
      </c>
    </row>
    <row r="287" spans="1:7" ht="15" customHeight="1" x14ac:dyDescent="0.2">
      <c r="A287" s="11" t="s">
        <v>260</v>
      </c>
      <c r="B287" s="19">
        <v>56</v>
      </c>
      <c r="C287" s="17">
        <v>62.159999999999989</v>
      </c>
      <c r="D287" s="17">
        <v>8.2307999999999986</v>
      </c>
      <c r="E287" s="17">
        <v>0.25</v>
      </c>
      <c r="F287" s="16">
        <v>14933.000000000005</v>
      </c>
      <c r="G287" s="18">
        <v>513.00000000000023</v>
      </c>
    </row>
    <row r="288" spans="1:7" s="3" customFormat="1" ht="15" customHeight="1" x14ac:dyDescent="0.2">
      <c r="A288" s="11" t="s">
        <v>261</v>
      </c>
      <c r="B288" s="13">
        <v>824</v>
      </c>
      <c r="C288" s="14">
        <v>811.80000000000086</v>
      </c>
      <c r="D288" s="14">
        <v>44.490000000000038</v>
      </c>
      <c r="E288" s="14">
        <v>10.54000000000001</v>
      </c>
      <c r="F288" s="13">
        <f>SUM(F289:F297)</f>
        <v>666415.99999999977</v>
      </c>
      <c r="G288" s="15">
        <f>SUM(G289:G297)</f>
        <v>15543.620000000004</v>
      </c>
    </row>
    <row r="289" spans="1:7" ht="15" customHeight="1" x14ac:dyDescent="0.2">
      <c r="A289" s="11" t="s">
        <v>677</v>
      </c>
      <c r="B289" s="19">
        <v>23</v>
      </c>
      <c r="C289" s="17">
        <v>25.08</v>
      </c>
      <c r="D289" s="17">
        <v>0.25</v>
      </c>
      <c r="E289" s="17">
        <v>0</v>
      </c>
      <c r="F289" s="16">
        <v>19800</v>
      </c>
      <c r="G289" s="18">
        <v>488.2</v>
      </c>
    </row>
    <row r="290" spans="1:7" ht="15" customHeight="1" x14ac:dyDescent="0.2">
      <c r="A290" s="11" t="s">
        <v>262</v>
      </c>
      <c r="B290" s="19">
        <v>24</v>
      </c>
      <c r="C290" s="17">
        <v>18.979999999999997</v>
      </c>
      <c r="D290" s="17">
        <v>0.5</v>
      </c>
      <c r="E290" s="17">
        <v>0</v>
      </c>
      <c r="F290" s="16">
        <v>4680.0000000000009</v>
      </c>
      <c r="G290" s="18">
        <v>288.00000000000006</v>
      </c>
    </row>
    <row r="291" spans="1:7" ht="15" customHeight="1" x14ac:dyDescent="0.2">
      <c r="A291" s="11" t="s">
        <v>263</v>
      </c>
      <c r="B291" s="19">
        <v>27</v>
      </c>
      <c r="C291" s="17">
        <v>23.87</v>
      </c>
      <c r="D291" s="17">
        <v>0</v>
      </c>
      <c r="E291" s="17">
        <v>0</v>
      </c>
      <c r="F291" s="16">
        <v>11149.999999999998</v>
      </c>
      <c r="G291" s="18">
        <v>549.00000000000011</v>
      </c>
    </row>
    <row r="292" spans="1:7" ht="15" customHeight="1" x14ac:dyDescent="0.2">
      <c r="A292" s="11" t="s">
        <v>264</v>
      </c>
      <c r="B292" s="19">
        <v>15</v>
      </c>
      <c r="C292" s="17">
        <v>36.700000000000003</v>
      </c>
      <c r="D292" s="17">
        <v>0.90000000000000013</v>
      </c>
      <c r="E292" s="17">
        <v>0</v>
      </c>
      <c r="F292" s="16">
        <v>29793.999999999993</v>
      </c>
      <c r="G292" s="18">
        <v>311.64999999999998</v>
      </c>
    </row>
    <row r="293" spans="1:7" ht="15" customHeight="1" x14ac:dyDescent="0.2">
      <c r="A293" s="11" t="s">
        <v>265</v>
      </c>
      <c r="B293" s="19">
        <v>19</v>
      </c>
      <c r="C293" s="17">
        <v>14.860000000000003</v>
      </c>
      <c r="D293" s="17">
        <v>1.2500000000000002</v>
      </c>
      <c r="E293" s="17">
        <v>0</v>
      </c>
      <c r="F293" s="16">
        <v>2250</v>
      </c>
      <c r="G293" s="18">
        <v>445</v>
      </c>
    </row>
    <row r="294" spans="1:7" ht="15" customHeight="1" x14ac:dyDescent="0.2">
      <c r="A294" s="11" t="s">
        <v>266</v>
      </c>
      <c r="B294" s="19">
        <v>3</v>
      </c>
      <c r="C294" s="17">
        <v>2.1999999999999997</v>
      </c>
      <c r="D294" s="17">
        <v>0</v>
      </c>
      <c r="E294" s="17">
        <v>0</v>
      </c>
      <c r="F294" s="16">
        <v>100</v>
      </c>
      <c r="G294" s="18">
        <v>35</v>
      </c>
    </row>
    <row r="295" spans="1:7" ht="15" customHeight="1" x14ac:dyDescent="0.2">
      <c r="A295" s="11" t="s">
        <v>267</v>
      </c>
      <c r="B295" s="19">
        <v>175</v>
      </c>
      <c r="C295" s="17">
        <v>175.70000000000007</v>
      </c>
      <c r="D295" s="17">
        <v>8.4699999999999989</v>
      </c>
      <c r="E295" s="17">
        <v>1.0000000000000007</v>
      </c>
      <c r="F295" s="16">
        <v>315582</v>
      </c>
      <c r="G295" s="18">
        <v>1728.9700000000018</v>
      </c>
    </row>
    <row r="296" spans="1:7" ht="15" customHeight="1" x14ac:dyDescent="0.2">
      <c r="A296" s="11" t="s">
        <v>268</v>
      </c>
      <c r="B296" s="19">
        <v>359</v>
      </c>
      <c r="C296" s="17">
        <v>332.91000000000014</v>
      </c>
      <c r="D296" s="17">
        <v>29.519999999999992</v>
      </c>
      <c r="E296" s="17">
        <v>9.5400000000000009</v>
      </c>
      <c r="F296" s="16">
        <v>251829.99999999977</v>
      </c>
      <c r="G296" s="18">
        <v>6712.6500000000042</v>
      </c>
    </row>
    <row r="297" spans="1:7" ht="15" customHeight="1" x14ac:dyDescent="0.2">
      <c r="A297" s="11" t="s">
        <v>269</v>
      </c>
      <c r="B297" s="19">
        <v>179</v>
      </c>
      <c r="C297" s="17">
        <v>181.50000000000011</v>
      </c>
      <c r="D297" s="17">
        <v>3.6000000000000019</v>
      </c>
      <c r="E297" s="17">
        <v>0</v>
      </c>
      <c r="F297" s="16">
        <v>31230</v>
      </c>
      <c r="G297" s="18">
        <v>4985.1499999999978</v>
      </c>
    </row>
    <row r="298" spans="1:7" s="3" customFormat="1" ht="15" customHeight="1" x14ac:dyDescent="0.2">
      <c r="A298" s="11" t="s">
        <v>270</v>
      </c>
      <c r="B298" s="13">
        <v>1317</v>
      </c>
      <c r="C298" s="14">
        <v>1138.7904000000028</v>
      </c>
      <c r="D298" s="14">
        <v>103.42200000000012</v>
      </c>
      <c r="E298" s="14">
        <v>94.04</v>
      </c>
      <c r="F298" s="13">
        <f>SUM(F299:F305)</f>
        <v>1206413.0899999999</v>
      </c>
      <c r="G298" s="15">
        <f>SUM(G299:G305)</f>
        <v>15797.320100000004</v>
      </c>
    </row>
    <row r="299" spans="1:7" ht="15" customHeight="1" x14ac:dyDescent="0.2">
      <c r="A299" s="11" t="s">
        <v>271</v>
      </c>
      <c r="B299" s="19">
        <v>171</v>
      </c>
      <c r="C299" s="17">
        <v>169.90999999999983</v>
      </c>
      <c r="D299" s="17">
        <v>6.1599999999999993</v>
      </c>
      <c r="E299" s="17">
        <v>2.0000000000000022</v>
      </c>
      <c r="F299" s="16">
        <v>129803.00000000003</v>
      </c>
      <c r="G299" s="18">
        <v>1953.880000000001</v>
      </c>
    </row>
    <row r="300" spans="1:7" ht="15" customHeight="1" x14ac:dyDescent="0.2">
      <c r="A300" s="11" t="s">
        <v>272</v>
      </c>
      <c r="B300" s="19">
        <v>144</v>
      </c>
      <c r="C300" s="17">
        <v>104.75000000000003</v>
      </c>
      <c r="D300" s="17">
        <v>10.091999999999997</v>
      </c>
      <c r="E300" s="17">
        <v>0</v>
      </c>
      <c r="F300" s="16">
        <v>119981.00000000001</v>
      </c>
      <c r="G300" s="18">
        <v>1575.1299999999987</v>
      </c>
    </row>
    <row r="301" spans="1:7" ht="15" customHeight="1" x14ac:dyDescent="0.2">
      <c r="A301" s="11" t="s">
        <v>273</v>
      </c>
      <c r="B301" s="19">
        <v>217</v>
      </c>
      <c r="C301" s="17">
        <v>246.23000000000027</v>
      </c>
      <c r="D301" s="17">
        <v>28.379999999999974</v>
      </c>
      <c r="E301" s="17">
        <v>62.039999999999978</v>
      </c>
      <c r="F301" s="16">
        <v>389005.99999999988</v>
      </c>
      <c r="G301" s="18">
        <v>4182.82</v>
      </c>
    </row>
    <row r="302" spans="1:7" ht="15" customHeight="1" x14ac:dyDescent="0.2">
      <c r="A302" s="11" t="s">
        <v>274</v>
      </c>
      <c r="B302" s="19">
        <v>98</v>
      </c>
      <c r="C302" s="17">
        <v>79.959999999999994</v>
      </c>
      <c r="D302" s="17">
        <v>2.1400000000000006</v>
      </c>
      <c r="E302" s="17">
        <v>0</v>
      </c>
      <c r="F302" s="16">
        <v>83830.999999999971</v>
      </c>
      <c r="G302" s="18">
        <v>1131.54</v>
      </c>
    </row>
    <row r="303" spans="1:7" ht="15" customHeight="1" x14ac:dyDescent="0.2">
      <c r="A303" s="11" t="s">
        <v>275</v>
      </c>
      <c r="B303" s="19">
        <v>240</v>
      </c>
      <c r="C303" s="17">
        <v>238.26000000000005</v>
      </c>
      <c r="D303" s="17">
        <v>33.80000000000004</v>
      </c>
      <c r="E303" s="17">
        <v>0</v>
      </c>
      <c r="F303" s="16">
        <v>136932.00000000003</v>
      </c>
      <c r="G303" s="18">
        <v>2815.3300000000017</v>
      </c>
    </row>
    <row r="304" spans="1:7" ht="15" customHeight="1" x14ac:dyDescent="0.2">
      <c r="A304" s="11" t="s">
        <v>276</v>
      </c>
      <c r="B304" s="19">
        <v>256</v>
      </c>
      <c r="C304" s="17">
        <v>208.3300000000001</v>
      </c>
      <c r="D304" s="17">
        <v>17.859999999999996</v>
      </c>
      <c r="E304" s="17">
        <v>30.000000000000004</v>
      </c>
      <c r="F304" s="16">
        <v>176491.99999999991</v>
      </c>
      <c r="G304" s="18">
        <v>2764.4300000000021</v>
      </c>
    </row>
    <row r="305" spans="1:7" ht="15" customHeight="1" x14ac:dyDescent="0.2">
      <c r="A305" s="11" t="s">
        <v>277</v>
      </c>
      <c r="B305" s="19">
        <v>191</v>
      </c>
      <c r="C305" s="17">
        <v>91.350399999999993</v>
      </c>
      <c r="D305" s="17">
        <v>4.9900000000000011</v>
      </c>
      <c r="E305" s="17">
        <v>0</v>
      </c>
      <c r="F305" s="16">
        <v>170368.08999999994</v>
      </c>
      <c r="G305" s="18">
        <v>1374.1901000000007</v>
      </c>
    </row>
    <row r="306" spans="1:7" s="3" customFormat="1" ht="21" customHeight="1" x14ac:dyDescent="0.2">
      <c r="A306" s="11" t="s">
        <v>12</v>
      </c>
      <c r="B306" s="13">
        <f>SUM(B307+B313+B321+B331+B340+B348+B357)</f>
        <v>4852</v>
      </c>
      <c r="C306" s="14">
        <f t="shared" ref="C306:E306" si="6">SUM(C307+C313+C321+C331+C340+C348+C357)</f>
        <v>5483.4272000000001</v>
      </c>
      <c r="D306" s="14">
        <f t="shared" si="6"/>
        <v>226.8509142857142</v>
      </c>
      <c r="E306" s="14">
        <f t="shared" si="6"/>
        <v>2135.6759999999999</v>
      </c>
      <c r="F306" s="13">
        <f>SUM(F307+F313+F321+F331+F340+F348+F357)</f>
        <v>14744229.599999998</v>
      </c>
      <c r="G306" s="15">
        <f>SUM(G307+G313+G321+G331+G340+G348+G357)</f>
        <v>257086.51650000006</v>
      </c>
    </row>
    <row r="307" spans="1:7" s="3" customFormat="1" ht="15" customHeight="1" x14ac:dyDescent="0.2">
      <c r="A307" s="11" t="s">
        <v>278</v>
      </c>
      <c r="B307" s="13">
        <v>65</v>
      </c>
      <c r="C307" s="14">
        <v>130.90999999999997</v>
      </c>
      <c r="D307" s="14">
        <v>43.78599999999998</v>
      </c>
      <c r="E307" s="14">
        <v>51.25800000000001</v>
      </c>
      <c r="F307" s="13">
        <f>SUM(F308:F312)</f>
        <v>582555</v>
      </c>
      <c r="G307" s="15">
        <f>SUM(G308:G312)</f>
        <v>5848</v>
      </c>
    </row>
    <row r="308" spans="1:7" ht="15" customHeight="1" x14ac:dyDescent="0.2">
      <c r="A308" s="11" t="s">
        <v>678</v>
      </c>
      <c r="B308" s="19">
        <v>19</v>
      </c>
      <c r="C308" s="17">
        <v>44.28</v>
      </c>
      <c r="D308" s="17">
        <v>1.06</v>
      </c>
      <c r="E308" s="17">
        <v>32.257999999999996</v>
      </c>
      <c r="F308" s="16">
        <v>134400</v>
      </c>
      <c r="G308" s="18">
        <v>4196</v>
      </c>
    </row>
    <row r="309" spans="1:7" ht="15" customHeight="1" x14ac:dyDescent="0.2">
      <c r="A309" s="11" t="s">
        <v>279</v>
      </c>
      <c r="B309" s="19">
        <v>32</v>
      </c>
      <c r="C309" s="17">
        <v>64.680000000000007</v>
      </c>
      <c r="D309" s="17">
        <v>41.476000000000006</v>
      </c>
      <c r="E309" s="17">
        <v>7.4999999999999982</v>
      </c>
      <c r="F309" s="16">
        <v>398036</v>
      </c>
      <c r="G309" s="18">
        <v>459.00000000000023</v>
      </c>
    </row>
    <row r="310" spans="1:7" ht="15" customHeight="1" x14ac:dyDescent="0.2">
      <c r="A310" s="11" t="s">
        <v>280</v>
      </c>
      <c r="B310" s="19">
        <v>4</v>
      </c>
      <c r="C310" s="17">
        <v>15</v>
      </c>
      <c r="D310" s="17">
        <v>0.2</v>
      </c>
      <c r="E310" s="17">
        <v>11.500000000000002</v>
      </c>
      <c r="F310" s="16">
        <v>18150</v>
      </c>
      <c r="G310" s="18">
        <v>1175</v>
      </c>
    </row>
    <row r="311" spans="1:7" ht="15" customHeight="1" x14ac:dyDescent="0.2">
      <c r="A311" s="11" t="s">
        <v>281</v>
      </c>
      <c r="B311" s="19">
        <v>4</v>
      </c>
      <c r="C311" s="17">
        <v>1.3400000000000003</v>
      </c>
      <c r="D311" s="17">
        <v>0.01</v>
      </c>
      <c r="E311" s="17">
        <v>0</v>
      </c>
      <c r="F311" s="16">
        <v>8609</v>
      </c>
      <c r="G311" s="18">
        <v>0</v>
      </c>
    </row>
    <row r="312" spans="1:7" ht="15" customHeight="1" x14ac:dyDescent="0.2">
      <c r="A312" s="11" t="s">
        <v>282</v>
      </c>
      <c r="B312" s="19">
        <v>6</v>
      </c>
      <c r="C312" s="17">
        <v>5.6099999999999994</v>
      </c>
      <c r="D312" s="17">
        <v>1.04</v>
      </c>
      <c r="E312" s="17">
        <v>0</v>
      </c>
      <c r="F312" s="16">
        <v>23360</v>
      </c>
      <c r="G312" s="18">
        <v>18</v>
      </c>
    </row>
    <row r="313" spans="1:7" s="3" customFormat="1" ht="15" customHeight="1" x14ac:dyDescent="0.2">
      <c r="A313" s="11" t="s">
        <v>283</v>
      </c>
      <c r="B313" s="13">
        <v>1027</v>
      </c>
      <c r="C313" s="14">
        <v>656.95000000000016</v>
      </c>
      <c r="D313" s="14">
        <v>20.183999999999994</v>
      </c>
      <c r="E313" s="14">
        <v>1.0300000000000002</v>
      </c>
      <c r="F313" s="13">
        <f>SUM(F314:F320)</f>
        <v>1238843.9999999998</v>
      </c>
      <c r="G313" s="15">
        <f>SUM(G314:G320)</f>
        <v>10733.689999999999</v>
      </c>
    </row>
    <row r="314" spans="1:7" ht="15" customHeight="1" x14ac:dyDescent="0.2">
      <c r="A314" s="11" t="s">
        <v>679</v>
      </c>
      <c r="B314" s="19">
        <v>155</v>
      </c>
      <c r="C314" s="17">
        <v>92.95000000000006</v>
      </c>
      <c r="D314" s="17">
        <v>3.7199999999999998</v>
      </c>
      <c r="E314" s="17">
        <v>1.0099999999999996</v>
      </c>
      <c r="F314" s="16">
        <v>656387.99999999965</v>
      </c>
      <c r="G314" s="18">
        <v>1128.8900000000006</v>
      </c>
    </row>
    <row r="315" spans="1:7" ht="15" customHeight="1" x14ac:dyDescent="0.2">
      <c r="A315" s="11" t="s">
        <v>284</v>
      </c>
      <c r="B315" s="19">
        <v>203</v>
      </c>
      <c r="C315" s="17">
        <v>135.51999999999998</v>
      </c>
      <c r="D315" s="17">
        <v>7.2840000000000016</v>
      </c>
      <c r="E315" s="17">
        <v>0</v>
      </c>
      <c r="F315" s="16">
        <v>136337.99999999994</v>
      </c>
      <c r="G315" s="18">
        <v>2490.4800000000005</v>
      </c>
    </row>
    <row r="316" spans="1:7" ht="15" customHeight="1" x14ac:dyDescent="0.2">
      <c r="A316" s="11" t="s">
        <v>285</v>
      </c>
      <c r="B316" s="19">
        <v>56</v>
      </c>
      <c r="C316" s="17">
        <v>38.150000000000006</v>
      </c>
      <c r="D316" s="17">
        <v>2.59</v>
      </c>
      <c r="E316" s="17">
        <v>0.02</v>
      </c>
      <c r="F316" s="16">
        <v>186780.00000000009</v>
      </c>
      <c r="G316" s="18">
        <v>863.5</v>
      </c>
    </row>
    <row r="317" spans="1:7" ht="15" customHeight="1" x14ac:dyDescent="0.2">
      <c r="A317" s="11" t="s">
        <v>286</v>
      </c>
      <c r="B317" s="19">
        <v>140</v>
      </c>
      <c r="C317" s="17">
        <v>66.039999999999992</v>
      </c>
      <c r="D317" s="17">
        <v>0.63999999999999979</v>
      </c>
      <c r="E317" s="17">
        <v>0</v>
      </c>
      <c r="F317" s="16">
        <v>38490.000000000029</v>
      </c>
      <c r="G317" s="18">
        <v>1209.24</v>
      </c>
    </row>
    <row r="318" spans="1:7" ht="15" customHeight="1" x14ac:dyDescent="0.2">
      <c r="A318" s="11" t="s">
        <v>287</v>
      </c>
      <c r="B318" s="19">
        <v>145</v>
      </c>
      <c r="C318" s="17">
        <v>65.739999999999981</v>
      </c>
      <c r="D318" s="17">
        <v>1.5599999999999996</v>
      </c>
      <c r="E318" s="17">
        <v>0</v>
      </c>
      <c r="F318" s="16">
        <v>99278.000000000029</v>
      </c>
      <c r="G318" s="18">
        <v>864.16000000000031</v>
      </c>
    </row>
    <row r="319" spans="1:7" ht="15" customHeight="1" x14ac:dyDescent="0.2">
      <c r="A319" s="11" t="s">
        <v>288</v>
      </c>
      <c r="B319" s="19">
        <v>153</v>
      </c>
      <c r="C319" s="17">
        <v>122.86000000000013</v>
      </c>
      <c r="D319" s="17">
        <v>2.1399999999999975</v>
      </c>
      <c r="E319" s="17">
        <v>0</v>
      </c>
      <c r="F319" s="16">
        <v>72665</v>
      </c>
      <c r="G319" s="18">
        <v>1832.8899999999992</v>
      </c>
    </row>
    <row r="320" spans="1:7" ht="15" customHeight="1" x14ac:dyDescent="0.2">
      <c r="A320" s="11" t="s">
        <v>289</v>
      </c>
      <c r="B320" s="19">
        <v>175</v>
      </c>
      <c r="C320" s="17">
        <v>135.69000000000005</v>
      </c>
      <c r="D320" s="17">
        <v>2.25</v>
      </c>
      <c r="E320" s="17">
        <v>0</v>
      </c>
      <c r="F320" s="16">
        <v>48905.000000000007</v>
      </c>
      <c r="G320" s="18">
        <v>2344.5299999999997</v>
      </c>
    </row>
    <row r="321" spans="1:7" s="3" customFormat="1" ht="15" customHeight="1" x14ac:dyDescent="0.2">
      <c r="A321" s="11" t="s">
        <v>290</v>
      </c>
      <c r="B321" s="13">
        <v>1013</v>
      </c>
      <c r="C321" s="14">
        <v>714.85</v>
      </c>
      <c r="D321" s="14">
        <v>18.319999999999993</v>
      </c>
      <c r="E321" s="14">
        <v>3.7200000000000015</v>
      </c>
      <c r="F321" s="13">
        <f>SUM(F322:F330)</f>
        <v>559782</v>
      </c>
      <c r="G321" s="15">
        <f>SUM(G322:G330)</f>
        <v>16809.019999999997</v>
      </c>
    </row>
    <row r="322" spans="1:7" ht="15" customHeight="1" x14ac:dyDescent="0.2">
      <c r="A322" s="11" t="s">
        <v>680</v>
      </c>
      <c r="B322" s="19">
        <v>217</v>
      </c>
      <c r="C322" s="17">
        <v>136.59000000000003</v>
      </c>
      <c r="D322" s="17">
        <v>7.2000000000000099</v>
      </c>
      <c r="E322" s="17">
        <v>0</v>
      </c>
      <c r="F322" s="16">
        <v>163118.00000000006</v>
      </c>
      <c r="G322" s="18">
        <v>2643.8499999999985</v>
      </c>
    </row>
    <row r="323" spans="1:7" ht="15" customHeight="1" x14ac:dyDescent="0.2">
      <c r="A323" s="11" t="s">
        <v>291</v>
      </c>
      <c r="B323" s="19">
        <v>86</v>
      </c>
      <c r="C323" s="17">
        <v>72.360000000000014</v>
      </c>
      <c r="D323" s="17">
        <v>1.359999999999999</v>
      </c>
      <c r="E323" s="17">
        <v>0</v>
      </c>
      <c r="F323" s="16">
        <v>52584.999999999978</v>
      </c>
      <c r="G323" s="18">
        <v>1497.8999999999996</v>
      </c>
    </row>
    <row r="324" spans="1:7" ht="15" customHeight="1" x14ac:dyDescent="0.2">
      <c r="A324" s="11" t="s">
        <v>292</v>
      </c>
      <c r="B324" s="19">
        <v>76</v>
      </c>
      <c r="C324" s="17">
        <v>65.87</v>
      </c>
      <c r="D324" s="17">
        <v>1.58</v>
      </c>
      <c r="E324" s="17">
        <v>0.99999999999999989</v>
      </c>
      <c r="F324" s="16">
        <v>31298</v>
      </c>
      <c r="G324" s="18">
        <v>2062</v>
      </c>
    </row>
    <row r="325" spans="1:7" ht="15" customHeight="1" x14ac:dyDescent="0.2">
      <c r="A325" s="11" t="s">
        <v>293</v>
      </c>
      <c r="B325" s="19">
        <v>96</v>
      </c>
      <c r="C325" s="17">
        <v>76.899999999999949</v>
      </c>
      <c r="D325" s="17">
        <v>0.75000000000000089</v>
      </c>
      <c r="E325" s="17">
        <v>0</v>
      </c>
      <c r="F325" s="16">
        <v>53599.999999999978</v>
      </c>
      <c r="G325" s="18">
        <v>1594.9800000000007</v>
      </c>
    </row>
    <row r="326" spans="1:7" ht="15" customHeight="1" x14ac:dyDescent="0.2">
      <c r="A326" s="11" t="s">
        <v>294</v>
      </c>
      <c r="B326" s="19">
        <v>60</v>
      </c>
      <c r="C326" s="17">
        <v>41.13</v>
      </c>
      <c r="D326" s="17">
        <v>0.62</v>
      </c>
      <c r="E326" s="17">
        <v>0</v>
      </c>
      <c r="F326" s="16">
        <v>41140.000000000007</v>
      </c>
      <c r="G326" s="18">
        <v>1269.0000000000005</v>
      </c>
    </row>
    <row r="327" spans="1:7" ht="15" customHeight="1" x14ac:dyDescent="0.2">
      <c r="A327" s="11" t="s">
        <v>295</v>
      </c>
      <c r="B327" s="19">
        <v>93</v>
      </c>
      <c r="C327" s="17">
        <v>65.94</v>
      </c>
      <c r="D327" s="17">
        <v>0.83999999999999941</v>
      </c>
      <c r="E327" s="17">
        <v>0</v>
      </c>
      <c r="F327" s="16">
        <v>43017.000000000007</v>
      </c>
      <c r="G327" s="18">
        <v>1612.2999999999997</v>
      </c>
    </row>
    <row r="328" spans="1:7" ht="15" customHeight="1" x14ac:dyDescent="0.2">
      <c r="A328" s="11" t="s">
        <v>296</v>
      </c>
      <c r="B328" s="19">
        <v>119</v>
      </c>
      <c r="C328" s="17">
        <v>69.279999999999973</v>
      </c>
      <c r="D328" s="17">
        <v>1.7400000000000004</v>
      </c>
      <c r="E328" s="17">
        <v>2.56</v>
      </c>
      <c r="F328" s="16">
        <v>80419.000000000029</v>
      </c>
      <c r="G328" s="18">
        <v>2913.4799999999987</v>
      </c>
    </row>
    <row r="329" spans="1:7" ht="15" customHeight="1" x14ac:dyDescent="0.2">
      <c r="A329" s="11" t="s">
        <v>297</v>
      </c>
      <c r="B329" s="19">
        <v>150</v>
      </c>
      <c r="C329" s="17">
        <v>104.75000000000004</v>
      </c>
      <c r="D329" s="17">
        <v>2.78</v>
      </c>
      <c r="E329" s="17">
        <v>0.16000000000000006</v>
      </c>
      <c r="F329" s="16">
        <v>61994.999999999993</v>
      </c>
      <c r="G329" s="18">
        <v>1671.9899999999989</v>
      </c>
    </row>
    <row r="330" spans="1:7" ht="15" customHeight="1" x14ac:dyDescent="0.2">
      <c r="A330" s="11" t="s">
        <v>298</v>
      </c>
      <c r="B330" s="19">
        <v>116</v>
      </c>
      <c r="C330" s="17">
        <v>82.030000000000015</v>
      </c>
      <c r="D330" s="17">
        <v>1.4500000000000004</v>
      </c>
      <c r="E330" s="17">
        <v>0</v>
      </c>
      <c r="F330" s="16">
        <v>32609.999999999993</v>
      </c>
      <c r="G330" s="18">
        <v>1543.5200000000004</v>
      </c>
    </row>
    <row r="331" spans="1:7" s="3" customFormat="1" ht="15" customHeight="1" x14ac:dyDescent="0.2">
      <c r="A331" s="11" t="s">
        <v>299</v>
      </c>
      <c r="B331" s="13">
        <v>1289</v>
      </c>
      <c r="C331" s="14">
        <v>1078.7028</v>
      </c>
      <c r="D331" s="14">
        <v>48.959999999999958</v>
      </c>
      <c r="E331" s="14">
        <v>239.04499999999982</v>
      </c>
      <c r="F331" s="13">
        <f>SUM(F332:F339)</f>
        <v>4107642.9999999991</v>
      </c>
      <c r="G331" s="15">
        <f>SUM(G332:G339)</f>
        <v>29257.609999999997</v>
      </c>
    </row>
    <row r="332" spans="1:7" ht="15" customHeight="1" x14ac:dyDescent="0.2">
      <c r="A332" s="11" t="s">
        <v>681</v>
      </c>
      <c r="B332" s="19">
        <v>282</v>
      </c>
      <c r="C332" s="17">
        <v>313.9500000000001</v>
      </c>
      <c r="D332" s="17">
        <v>35.81</v>
      </c>
      <c r="E332" s="17">
        <v>150.73000000000005</v>
      </c>
      <c r="F332" s="16">
        <v>1407008.9999999995</v>
      </c>
      <c r="G332" s="18">
        <v>8706.0399999999991</v>
      </c>
    </row>
    <row r="333" spans="1:7" ht="15" customHeight="1" x14ac:dyDescent="0.2">
      <c r="A333" s="11" t="s">
        <v>300</v>
      </c>
      <c r="B333" s="19">
        <v>114</v>
      </c>
      <c r="C333" s="17">
        <v>74.149999999999977</v>
      </c>
      <c r="D333" s="17">
        <v>2.36</v>
      </c>
      <c r="E333" s="17">
        <v>4.9999999999999991</v>
      </c>
      <c r="F333" s="16">
        <v>27817.000000000004</v>
      </c>
      <c r="G333" s="18">
        <v>2408.6299999999997</v>
      </c>
    </row>
    <row r="334" spans="1:7" ht="15" customHeight="1" x14ac:dyDescent="0.2">
      <c r="A334" s="11" t="s">
        <v>301</v>
      </c>
      <c r="B334" s="19">
        <v>194</v>
      </c>
      <c r="C334" s="17">
        <v>149.51999999999998</v>
      </c>
      <c r="D334" s="17">
        <v>3.0300000000000016</v>
      </c>
      <c r="E334" s="17">
        <v>9.36</v>
      </c>
      <c r="F334" s="16">
        <v>715181.99999999942</v>
      </c>
      <c r="G334" s="18">
        <v>2475.309999999999</v>
      </c>
    </row>
    <row r="335" spans="1:7" ht="15" customHeight="1" x14ac:dyDescent="0.2">
      <c r="A335" s="11" t="s">
        <v>81</v>
      </c>
      <c r="B335" s="19">
        <v>123</v>
      </c>
      <c r="C335" s="17">
        <v>152.8127999999999</v>
      </c>
      <c r="D335" s="17">
        <v>2.5499999999999998</v>
      </c>
      <c r="E335" s="17">
        <v>26.919999999999987</v>
      </c>
      <c r="F335" s="16">
        <v>756041.99999999988</v>
      </c>
      <c r="G335" s="18">
        <v>5146.54</v>
      </c>
    </row>
    <row r="336" spans="1:7" ht="15" customHeight="1" x14ac:dyDescent="0.2">
      <c r="A336" s="11" t="s">
        <v>302</v>
      </c>
      <c r="B336" s="19">
        <v>160</v>
      </c>
      <c r="C336" s="17">
        <v>106.55999999999997</v>
      </c>
      <c r="D336" s="17">
        <v>1.7900000000000018</v>
      </c>
      <c r="E336" s="17">
        <v>21.414999999999999</v>
      </c>
      <c r="F336" s="16">
        <v>558574.99999999977</v>
      </c>
      <c r="G336" s="18">
        <v>3553.1500000000015</v>
      </c>
    </row>
    <row r="337" spans="1:7" ht="15" customHeight="1" x14ac:dyDescent="0.2">
      <c r="A337" s="11" t="s">
        <v>303</v>
      </c>
      <c r="B337" s="19">
        <v>89</v>
      </c>
      <c r="C337" s="17">
        <v>55.879999999999995</v>
      </c>
      <c r="D337" s="17">
        <v>0.27999999999999997</v>
      </c>
      <c r="E337" s="17">
        <v>0</v>
      </c>
      <c r="F337" s="16">
        <v>18607.000000000004</v>
      </c>
      <c r="G337" s="18">
        <v>1922.3000000000004</v>
      </c>
    </row>
    <row r="338" spans="1:7" ht="15" customHeight="1" x14ac:dyDescent="0.2">
      <c r="A338" s="11" t="s">
        <v>304</v>
      </c>
      <c r="B338" s="19">
        <v>212</v>
      </c>
      <c r="C338" s="17">
        <v>162.65000000000009</v>
      </c>
      <c r="D338" s="17">
        <v>3.0600000000000014</v>
      </c>
      <c r="E338" s="17">
        <v>25.619999999999994</v>
      </c>
      <c r="F338" s="16">
        <v>585693.99999999977</v>
      </c>
      <c r="G338" s="18">
        <v>3316.64</v>
      </c>
    </row>
    <row r="339" spans="1:7" ht="15" customHeight="1" x14ac:dyDescent="0.2">
      <c r="A339" s="11" t="s">
        <v>305</v>
      </c>
      <c r="B339" s="19">
        <v>115</v>
      </c>
      <c r="C339" s="17">
        <v>63.180000000000014</v>
      </c>
      <c r="D339" s="17">
        <v>7.9999999999999988E-2</v>
      </c>
      <c r="E339" s="17">
        <v>0</v>
      </c>
      <c r="F339" s="16">
        <v>38717.000000000007</v>
      </c>
      <c r="G339" s="18">
        <v>1729.0000000000005</v>
      </c>
    </row>
    <row r="340" spans="1:7" s="3" customFormat="1" ht="15" customHeight="1" x14ac:dyDescent="0.2">
      <c r="A340" s="11" t="s">
        <v>306</v>
      </c>
      <c r="B340" s="13">
        <v>461</v>
      </c>
      <c r="C340" s="14">
        <v>1520.3759999999993</v>
      </c>
      <c r="D340" s="14">
        <v>35.237600000000008</v>
      </c>
      <c r="E340" s="14">
        <v>1196.8189999999995</v>
      </c>
      <c r="F340" s="13">
        <f>SUM(F341:F347)</f>
        <v>1756129.9999999998</v>
      </c>
      <c r="G340" s="15">
        <f>SUM(G341:G347)</f>
        <v>118325.52000000005</v>
      </c>
    </row>
    <row r="341" spans="1:7" ht="15" customHeight="1" x14ac:dyDescent="0.2">
      <c r="A341" s="11" t="s">
        <v>682</v>
      </c>
      <c r="B341" s="19">
        <v>95</v>
      </c>
      <c r="C341" s="17">
        <v>675.17199999999991</v>
      </c>
      <c r="D341" s="17">
        <v>9.9099999999999966</v>
      </c>
      <c r="E341" s="17">
        <v>588.85000000000014</v>
      </c>
      <c r="F341" s="16">
        <v>526592.99999999988</v>
      </c>
      <c r="G341" s="18">
        <v>46444.780000000042</v>
      </c>
    </row>
    <row r="342" spans="1:7" ht="15" customHeight="1" x14ac:dyDescent="0.2">
      <c r="A342" s="11" t="s">
        <v>69</v>
      </c>
      <c r="B342" s="19">
        <v>94</v>
      </c>
      <c r="C342" s="17">
        <v>270.60000000000002</v>
      </c>
      <c r="D342" s="17">
        <v>3.5200000000000022</v>
      </c>
      <c r="E342" s="17">
        <v>197.71100000000001</v>
      </c>
      <c r="F342" s="16">
        <v>295969.99999999994</v>
      </c>
      <c r="G342" s="18">
        <v>32945.100000000006</v>
      </c>
    </row>
    <row r="343" spans="1:7" ht="15" customHeight="1" x14ac:dyDescent="0.2">
      <c r="A343" s="11" t="s">
        <v>307</v>
      </c>
      <c r="B343" s="19">
        <v>90</v>
      </c>
      <c r="C343" s="17">
        <v>333.12000000000023</v>
      </c>
      <c r="D343" s="17">
        <v>10.87</v>
      </c>
      <c r="E343" s="17">
        <v>268.58300000000003</v>
      </c>
      <c r="F343" s="16">
        <v>414400</v>
      </c>
      <c r="G343" s="18">
        <v>30374.37</v>
      </c>
    </row>
    <row r="344" spans="1:7" ht="15" customHeight="1" x14ac:dyDescent="0.2">
      <c r="A344" s="11" t="s">
        <v>308</v>
      </c>
      <c r="B344" s="19">
        <v>32</v>
      </c>
      <c r="C344" s="17">
        <v>38.78</v>
      </c>
      <c r="D344" s="17">
        <v>3.5000000000000004</v>
      </c>
      <c r="E344" s="17">
        <v>15.705000000000004</v>
      </c>
      <c r="F344" s="16">
        <v>243400.00000000003</v>
      </c>
      <c r="G344" s="18">
        <v>1259</v>
      </c>
    </row>
    <row r="345" spans="1:7" ht="15" customHeight="1" x14ac:dyDescent="0.2">
      <c r="A345" s="11" t="s">
        <v>309</v>
      </c>
      <c r="B345" s="19">
        <v>28</v>
      </c>
      <c r="C345" s="17">
        <v>102.72</v>
      </c>
      <c r="D345" s="17">
        <v>1.08</v>
      </c>
      <c r="E345" s="17">
        <v>92.509999999999991</v>
      </c>
      <c r="F345" s="16">
        <v>98160.000000000015</v>
      </c>
      <c r="G345" s="18">
        <v>2245.1</v>
      </c>
    </row>
    <row r="346" spans="1:7" ht="15" customHeight="1" x14ac:dyDescent="0.2">
      <c r="A346" s="11" t="s">
        <v>310</v>
      </c>
      <c r="B346" s="19">
        <v>57</v>
      </c>
      <c r="C346" s="17">
        <v>69.832000000000022</v>
      </c>
      <c r="D346" s="17">
        <v>2.4160000000000017</v>
      </c>
      <c r="E346" s="17">
        <v>33.46</v>
      </c>
      <c r="F346" s="16">
        <v>103754.99999999999</v>
      </c>
      <c r="G346" s="18">
        <v>4403.7</v>
      </c>
    </row>
    <row r="347" spans="1:7" ht="15" customHeight="1" x14ac:dyDescent="0.2">
      <c r="A347" s="11" t="s">
        <v>311</v>
      </c>
      <c r="B347" s="19">
        <v>65</v>
      </c>
      <c r="C347" s="17">
        <v>30.151999999999983</v>
      </c>
      <c r="D347" s="17">
        <v>3.941599999999998</v>
      </c>
      <c r="E347" s="17">
        <v>0</v>
      </c>
      <c r="F347" s="16">
        <v>73852</v>
      </c>
      <c r="G347" s="18">
        <v>653.46999999999991</v>
      </c>
    </row>
    <row r="348" spans="1:7" s="3" customFormat="1" ht="15" customHeight="1" x14ac:dyDescent="0.2">
      <c r="A348" s="11" t="s">
        <v>312</v>
      </c>
      <c r="B348" s="13">
        <v>679</v>
      </c>
      <c r="C348" s="14">
        <v>1121.3484000000008</v>
      </c>
      <c r="D348" s="14">
        <v>38.746514285714269</v>
      </c>
      <c r="E348" s="14">
        <v>566.21000000000038</v>
      </c>
      <c r="F348" s="13">
        <f>SUM(F349:F356)</f>
        <v>3553905.5999999992</v>
      </c>
      <c r="G348" s="15">
        <f>SUM(G349:G356)</f>
        <v>73825.006500000003</v>
      </c>
    </row>
    <row r="349" spans="1:7" ht="15" customHeight="1" x14ac:dyDescent="0.2">
      <c r="A349" s="11" t="s">
        <v>683</v>
      </c>
      <c r="B349" s="19">
        <v>15</v>
      </c>
      <c r="C349" s="17">
        <v>2.37</v>
      </c>
      <c r="D349" s="17">
        <v>0.18771428571428575</v>
      </c>
      <c r="E349" s="17">
        <v>0</v>
      </c>
      <c r="F349" s="16">
        <v>24450</v>
      </c>
      <c r="G349" s="18">
        <v>76.2</v>
      </c>
    </row>
    <row r="350" spans="1:7" ht="15" customHeight="1" x14ac:dyDescent="0.2">
      <c r="A350" s="11" t="s">
        <v>313</v>
      </c>
      <c r="B350" s="19">
        <v>101</v>
      </c>
      <c r="C350" s="17">
        <v>191.80000000000004</v>
      </c>
      <c r="D350" s="17">
        <v>4.0999999999999988</v>
      </c>
      <c r="E350" s="17">
        <v>142.22800000000001</v>
      </c>
      <c r="F350" s="16">
        <v>91134</v>
      </c>
      <c r="G350" s="18">
        <v>16973.97</v>
      </c>
    </row>
    <row r="351" spans="1:7" ht="15" customHeight="1" x14ac:dyDescent="0.2">
      <c r="A351" s="11" t="s">
        <v>314</v>
      </c>
      <c r="B351" s="19">
        <v>91</v>
      </c>
      <c r="C351" s="17">
        <v>157.61999999999995</v>
      </c>
      <c r="D351" s="17">
        <v>1.58</v>
      </c>
      <c r="E351" s="17">
        <v>65.399999999999991</v>
      </c>
      <c r="F351" s="16">
        <v>482611.00000000012</v>
      </c>
      <c r="G351" s="18">
        <v>8057.3624999999975</v>
      </c>
    </row>
    <row r="352" spans="1:7" ht="15" customHeight="1" x14ac:dyDescent="0.2">
      <c r="A352" s="11" t="s">
        <v>315</v>
      </c>
      <c r="B352" s="19">
        <v>64</v>
      </c>
      <c r="C352" s="17">
        <v>371.08800000000002</v>
      </c>
      <c r="D352" s="17">
        <v>8.26</v>
      </c>
      <c r="E352" s="17">
        <v>304.32</v>
      </c>
      <c r="F352" s="16">
        <v>557787</v>
      </c>
      <c r="G352" s="18">
        <v>35324.68</v>
      </c>
    </row>
    <row r="353" spans="1:7" ht="15" customHeight="1" x14ac:dyDescent="0.2">
      <c r="A353" s="11" t="s">
        <v>316</v>
      </c>
      <c r="B353" s="19">
        <v>94</v>
      </c>
      <c r="C353" s="17">
        <v>112.76039999999999</v>
      </c>
      <c r="D353" s="17">
        <v>15.449999999999994</v>
      </c>
      <c r="E353" s="17">
        <v>6.0620000000000012</v>
      </c>
      <c r="F353" s="16">
        <v>1713430.9999999988</v>
      </c>
      <c r="G353" s="18">
        <v>809.9</v>
      </c>
    </row>
    <row r="354" spans="1:7" ht="15" customHeight="1" x14ac:dyDescent="0.2">
      <c r="A354" s="11" t="s">
        <v>317</v>
      </c>
      <c r="B354" s="19">
        <v>66</v>
      </c>
      <c r="C354" s="17">
        <v>95.070000000000022</v>
      </c>
      <c r="D354" s="17">
        <v>1.1007999999999996</v>
      </c>
      <c r="E354" s="17">
        <v>3.0000000000000004</v>
      </c>
      <c r="F354" s="16">
        <v>367400</v>
      </c>
      <c r="G354" s="18">
        <v>5150.6500000000005</v>
      </c>
    </row>
    <row r="355" spans="1:7" ht="15" customHeight="1" x14ac:dyDescent="0.2">
      <c r="A355" s="11" t="s">
        <v>318</v>
      </c>
      <c r="B355" s="19">
        <v>132</v>
      </c>
      <c r="C355" s="17">
        <v>89.760000000000019</v>
      </c>
      <c r="D355" s="17">
        <v>5.549999999999998</v>
      </c>
      <c r="E355" s="17">
        <v>6.5199999999999978</v>
      </c>
      <c r="F355" s="16">
        <v>202591.19999999998</v>
      </c>
      <c r="G355" s="18">
        <v>2297.503999999999</v>
      </c>
    </row>
    <row r="356" spans="1:7" ht="15" customHeight="1" x14ac:dyDescent="0.2">
      <c r="A356" s="11" t="s">
        <v>319</v>
      </c>
      <c r="B356" s="19">
        <v>116</v>
      </c>
      <c r="C356" s="17">
        <v>100.87999999999998</v>
      </c>
      <c r="D356" s="17">
        <v>2.5179999999999989</v>
      </c>
      <c r="E356" s="17">
        <v>38.679999999999986</v>
      </c>
      <c r="F356" s="16">
        <v>114501.40000000001</v>
      </c>
      <c r="G356" s="18">
        <v>5134.7400000000016</v>
      </c>
    </row>
    <row r="357" spans="1:7" s="3" customFormat="1" ht="15" customHeight="1" x14ac:dyDescent="0.2">
      <c r="A357" s="11" t="s">
        <v>320</v>
      </c>
      <c r="B357" s="13">
        <v>318</v>
      </c>
      <c r="C357" s="14">
        <v>260.29000000000008</v>
      </c>
      <c r="D357" s="14">
        <v>21.616799999999976</v>
      </c>
      <c r="E357" s="14">
        <v>77.593999999999937</v>
      </c>
      <c r="F357" s="13">
        <f>SUM(F358:F362)</f>
        <v>2945370.0000000009</v>
      </c>
      <c r="G357" s="15">
        <f>SUM(G358:G362)</f>
        <v>2287.6700000000005</v>
      </c>
    </row>
    <row r="358" spans="1:7" ht="15" customHeight="1" x14ac:dyDescent="0.2">
      <c r="A358" s="11" t="s">
        <v>684</v>
      </c>
      <c r="B358" s="19">
        <v>45</v>
      </c>
      <c r="C358" s="17">
        <v>28.71</v>
      </c>
      <c r="D358" s="17">
        <v>3.166399999999999</v>
      </c>
      <c r="E358" s="17">
        <v>4.620000000000001</v>
      </c>
      <c r="F358" s="16">
        <v>501140.00000000012</v>
      </c>
      <c r="G358" s="18">
        <v>101.85999999999999</v>
      </c>
    </row>
    <row r="359" spans="1:7" ht="15" customHeight="1" x14ac:dyDescent="0.2">
      <c r="A359" s="11" t="s">
        <v>321</v>
      </c>
      <c r="B359" s="19">
        <v>40</v>
      </c>
      <c r="C359" s="17">
        <v>42.940000000000012</v>
      </c>
      <c r="D359" s="17">
        <v>5.52</v>
      </c>
      <c r="E359" s="17">
        <v>0</v>
      </c>
      <c r="F359" s="16">
        <v>162000</v>
      </c>
      <c r="G359" s="18">
        <v>841.74999999999989</v>
      </c>
    </row>
    <row r="360" spans="1:7" ht="15" customHeight="1" x14ac:dyDescent="0.2">
      <c r="A360" s="11" t="s">
        <v>322</v>
      </c>
      <c r="B360" s="19">
        <v>90</v>
      </c>
      <c r="C360" s="17">
        <v>101.26000000000003</v>
      </c>
      <c r="D360" s="17">
        <v>7.6799999999999971</v>
      </c>
      <c r="E360" s="17">
        <v>58.030000000000008</v>
      </c>
      <c r="F360" s="16">
        <v>1838791.0000000009</v>
      </c>
      <c r="G360" s="18">
        <v>112.44000000000001</v>
      </c>
    </row>
    <row r="361" spans="1:7" ht="15" customHeight="1" x14ac:dyDescent="0.2">
      <c r="A361" s="11" t="s">
        <v>323</v>
      </c>
      <c r="B361" s="19">
        <v>78</v>
      </c>
      <c r="C361" s="17">
        <v>67.319999999999993</v>
      </c>
      <c r="D361" s="17">
        <v>5.1199999999999992</v>
      </c>
      <c r="E361" s="17">
        <v>14.943999999999999</v>
      </c>
      <c r="F361" s="16">
        <v>337372.99999999994</v>
      </c>
      <c r="G361" s="18">
        <v>977.64000000000055</v>
      </c>
    </row>
    <row r="362" spans="1:7" ht="15" customHeight="1" x14ac:dyDescent="0.2">
      <c r="A362" s="11" t="s">
        <v>324</v>
      </c>
      <c r="B362" s="19">
        <v>65</v>
      </c>
      <c r="C362" s="17">
        <v>20.060000000000002</v>
      </c>
      <c r="D362" s="17">
        <v>0.13040000000000002</v>
      </c>
      <c r="E362" s="17">
        <v>0</v>
      </c>
      <c r="F362" s="16">
        <v>106066.00000000001</v>
      </c>
      <c r="G362" s="18">
        <v>253.97999999999996</v>
      </c>
    </row>
    <row r="363" spans="1:7" s="3" customFormat="1" ht="21" customHeight="1" x14ac:dyDescent="0.2">
      <c r="A363" s="11" t="s">
        <v>13</v>
      </c>
      <c r="B363" s="13">
        <f>SUM(B364+B375+B400+B416+B428+B434+B440)</f>
        <v>4043</v>
      </c>
      <c r="C363" s="14">
        <f t="shared" ref="C363:G363" si="7">SUM(C364+C375+C400+C416+C428+C434+C440)</f>
        <v>20082.424800000001</v>
      </c>
      <c r="D363" s="14">
        <f t="shared" si="7"/>
        <v>977.96120000000053</v>
      </c>
      <c r="E363" s="14">
        <f t="shared" si="7"/>
        <v>15565.228399999996</v>
      </c>
      <c r="F363" s="13">
        <f>SUM(F364+F375+F400+F416+F428+F434+F440)</f>
        <v>6443224.1100000003</v>
      </c>
      <c r="G363" s="15">
        <f t="shared" si="7"/>
        <v>2076653.0499999998</v>
      </c>
    </row>
    <row r="364" spans="1:7" s="3" customFormat="1" ht="15" customHeight="1" x14ac:dyDescent="0.2">
      <c r="A364" s="11" t="s">
        <v>325</v>
      </c>
      <c r="B364" s="13">
        <v>511</v>
      </c>
      <c r="C364" s="14">
        <v>3139.2520000000022</v>
      </c>
      <c r="D364" s="14">
        <v>214.83399999999986</v>
      </c>
      <c r="E364" s="14">
        <v>2496.6300000000019</v>
      </c>
      <c r="F364" s="13">
        <f>SUM(F365:F374)</f>
        <v>855804</v>
      </c>
      <c r="G364" s="20">
        <f>SUM(G365:G374)</f>
        <v>360692.68999999994</v>
      </c>
    </row>
    <row r="365" spans="1:7" ht="15" customHeight="1" x14ac:dyDescent="0.2">
      <c r="A365" s="11" t="s">
        <v>685</v>
      </c>
      <c r="B365" s="19">
        <v>70</v>
      </c>
      <c r="C365" s="17">
        <v>597.48000000000013</v>
      </c>
      <c r="D365" s="17">
        <v>26.760000000000005</v>
      </c>
      <c r="E365" s="17">
        <v>527.65000000000009</v>
      </c>
      <c r="F365" s="16">
        <v>57341.999999999993</v>
      </c>
      <c r="G365" s="18">
        <v>63195.020000000011</v>
      </c>
    </row>
    <row r="366" spans="1:7" ht="15" customHeight="1" x14ac:dyDescent="0.2">
      <c r="A366" s="11" t="s">
        <v>326</v>
      </c>
      <c r="B366" s="19">
        <v>56</v>
      </c>
      <c r="C366" s="17">
        <v>563.78000000000009</v>
      </c>
      <c r="D366" s="17">
        <v>101.65</v>
      </c>
      <c r="E366" s="17">
        <v>529.47</v>
      </c>
      <c r="F366" s="16">
        <v>61260</v>
      </c>
      <c r="G366" s="18">
        <v>37684.370000000003</v>
      </c>
    </row>
    <row r="367" spans="1:7" ht="15" customHeight="1" x14ac:dyDescent="0.2">
      <c r="A367" s="11" t="s">
        <v>327</v>
      </c>
      <c r="B367" s="19">
        <v>44</v>
      </c>
      <c r="C367" s="17">
        <v>87.69000000000004</v>
      </c>
      <c r="D367" s="17">
        <v>0.04</v>
      </c>
      <c r="E367" s="17">
        <v>3</v>
      </c>
      <c r="F367" s="16">
        <v>21261</v>
      </c>
      <c r="G367" s="18">
        <v>7411</v>
      </c>
    </row>
    <row r="368" spans="1:7" ht="15" customHeight="1" x14ac:dyDescent="0.2">
      <c r="A368" s="11" t="s">
        <v>328</v>
      </c>
      <c r="B368" s="19">
        <v>28</v>
      </c>
      <c r="C368" s="17">
        <v>88.49</v>
      </c>
      <c r="D368" s="17">
        <v>5.7700000000000005</v>
      </c>
      <c r="E368" s="17">
        <v>65.5</v>
      </c>
      <c r="F368" s="16">
        <v>318500</v>
      </c>
      <c r="G368" s="18">
        <v>8059</v>
      </c>
    </row>
    <row r="369" spans="1:7" ht="15" customHeight="1" x14ac:dyDescent="0.2">
      <c r="A369" s="11" t="s">
        <v>329</v>
      </c>
      <c r="B369" s="19">
        <v>41</v>
      </c>
      <c r="C369" s="17">
        <v>233.84199999999996</v>
      </c>
      <c r="D369" s="17">
        <v>70.539999999999992</v>
      </c>
      <c r="E369" s="17">
        <v>183.05000000000004</v>
      </c>
      <c r="F369" s="16">
        <v>23230</v>
      </c>
      <c r="G369" s="18">
        <v>16068.010000000002</v>
      </c>
    </row>
    <row r="370" spans="1:7" ht="15" customHeight="1" x14ac:dyDescent="0.2">
      <c r="A370" s="11" t="s">
        <v>330</v>
      </c>
      <c r="B370" s="19">
        <v>39</v>
      </c>
      <c r="C370" s="17">
        <v>417.9799999999999</v>
      </c>
      <c r="D370" s="17">
        <v>0.16000000000000003</v>
      </c>
      <c r="E370" s="17">
        <v>342.18</v>
      </c>
      <c r="F370" s="16">
        <v>56545</v>
      </c>
      <c r="G370" s="18">
        <v>43041.919999999998</v>
      </c>
    </row>
    <row r="371" spans="1:7" ht="15" customHeight="1" x14ac:dyDescent="0.2">
      <c r="A371" s="11" t="s">
        <v>331</v>
      </c>
      <c r="B371" s="19">
        <v>97</v>
      </c>
      <c r="C371" s="17">
        <v>112.92999999999999</v>
      </c>
      <c r="D371" s="17">
        <v>1.9000000000000008</v>
      </c>
      <c r="E371" s="17">
        <v>46.28</v>
      </c>
      <c r="F371" s="16">
        <v>24967.999999999996</v>
      </c>
      <c r="G371" s="18">
        <v>7885.02</v>
      </c>
    </row>
    <row r="372" spans="1:7" ht="15" customHeight="1" x14ac:dyDescent="0.2">
      <c r="A372" s="11" t="s">
        <v>332</v>
      </c>
      <c r="B372" s="19">
        <v>58</v>
      </c>
      <c r="C372" s="17">
        <v>188.67999999999995</v>
      </c>
      <c r="D372" s="17">
        <v>1.0539999999999996</v>
      </c>
      <c r="E372" s="17">
        <v>141.99999999999994</v>
      </c>
      <c r="F372" s="16">
        <v>138742.99999999997</v>
      </c>
      <c r="G372" s="18">
        <v>20574</v>
      </c>
    </row>
    <row r="373" spans="1:7" ht="15" customHeight="1" x14ac:dyDescent="0.2">
      <c r="A373" s="11" t="s">
        <v>333</v>
      </c>
      <c r="B373" s="19">
        <v>45</v>
      </c>
      <c r="C373" s="17">
        <v>536.8900000000001</v>
      </c>
      <c r="D373" s="17">
        <v>6.96</v>
      </c>
      <c r="E373" s="17">
        <v>430.49999999999994</v>
      </c>
      <c r="F373" s="16">
        <v>135355</v>
      </c>
      <c r="G373" s="18">
        <v>125840.34999999998</v>
      </c>
    </row>
    <row r="374" spans="1:7" ht="15" customHeight="1" x14ac:dyDescent="0.2">
      <c r="A374" s="11" t="s">
        <v>334</v>
      </c>
      <c r="B374" s="19">
        <v>33</v>
      </c>
      <c r="C374" s="17">
        <v>311.49000000000012</v>
      </c>
      <c r="D374" s="17">
        <v>0</v>
      </c>
      <c r="E374" s="17">
        <v>226.99999999999997</v>
      </c>
      <c r="F374" s="16">
        <v>18600</v>
      </c>
      <c r="G374" s="18">
        <v>30934.000000000007</v>
      </c>
    </row>
    <row r="375" spans="1:7" s="3" customFormat="1" ht="15" customHeight="1" x14ac:dyDescent="0.2">
      <c r="A375" s="11" t="s">
        <v>335</v>
      </c>
      <c r="B375" s="13">
        <v>713</v>
      </c>
      <c r="C375" s="14">
        <v>4256.1988000000038</v>
      </c>
      <c r="D375" s="14">
        <v>150.48440000000019</v>
      </c>
      <c r="E375" s="14">
        <v>3444.8099999999986</v>
      </c>
      <c r="F375" s="13">
        <f>SUM(F376:F399)</f>
        <v>347795.5</v>
      </c>
      <c r="G375" s="15">
        <f>SUM(G376:G399)</f>
        <v>413196.88000000006</v>
      </c>
    </row>
    <row r="376" spans="1:7" ht="15" customHeight="1" x14ac:dyDescent="0.2">
      <c r="A376" s="11" t="s">
        <v>686</v>
      </c>
      <c r="B376" s="19">
        <v>17</v>
      </c>
      <c r="C376" s="17">
        <v>98.15</v>
      </c>
      <c r="D376" s="17">
        <v>0.92000000000000015</v>
      </c>
      <c r="E376" s="17">
        <v>94.3</v>
      </c>
      <c r="F376" s="16">
        <v>6715</v>
      </c>
      <c r="G376" s="18">
        <v>8645.0999999999985</v>
      </c>
    </row>
    <row r="377" spans="1:7" ht="15" customHeight="1" x14ac:dyDescent="0.2">
      <c r="A377" s="11" t="s">
        <v>336</v>
      </c>
      <c r="B377" s="19">
        <v>55</v>
      </c>
      <c r="C377" s="17">
        <v>120.84999999999997</v>
      </c>
      <c r="D377" s="17">
        <v>8</v>
      </c>
      <c r="E377" s="17">
        <v>0</v>
      </c>
      <c r="F377" s="16">
        <v>2667.0000000000005</v>
      </c>
      <c r="G377" s="18">
        <v>6921.0499999999984</v>
      </c>
    </row>
    <row r="378" spans="1:7" ht="15" customHeight="1" x14ac:dyDescent="0.2">
      <c r="A378" s="11" t="s">
        <v>337</v>
      </c>
      <c r="B378" s="19">
        <v>98</v>
      </c>
      <c r="C378" s="17">
        <v>84.940000000000012</v>
      </c>
      <c r="D378" s="17">
        <v>0.41999999999999993</v>
      </c>
      <c r="E378" s="17">
        <v>0</v>
      </c>
      <c r="F378" s="16">
        <v>7815</v>
      </c>
      <c r="G378" s="18">
        <v>5375.3000000000011</v>
      </c>
    </row>
    <row r="379" spans="1:7" ht="15" customHeight="1" x14ac:dyDescent="0.2">
      <c r="A379" s="11" t="s">
        <v>338</v>
      </c>
      <c r="B379" s="19">
        <v>34</v>
      </c>
      <c r="C379" s="17">
        <v>159.43799999999999</v>
      </c>
      <c r="D379" s="17">
        <v>0.12000000000000008</v>
      </c>
      <c r="E379" s="17">
        <v>95.000000000000014</v>
      </c>
      <c r="F379" s="16">
        <v>24550</v>
      </c>
      <c r="G379" s="18">
        <v>9546.9400000000023</v>
      </c>
    </row>
    <row r="380" spans="1:7" ht="15" customHeight="1" x14ac:dyDescent="0.2">
      <c r="A380" s="11" t="s">
        <v>339</v>
      </c>
      <c r="B380" s="19">
        <v>20</v>
      </c>
      <c r="C380" s="17">
        <v>50.960799999999999</v>
      </c>
      <c r="D380" s="17">
        <v>3.9999999999999992E-3</v>
      </c>
      <c r="E380" s="17">
        <v>41.5</v>
      </c>
      <c r="F380" s="16">
        <v>21035</v>
      </c>
      <c r="G380" s="18">
        <v>5285.0599999999995</v>
      </c>
    </row>
    <row r="381" spans="1:7" ht="15" customHeight="1" x14ac:dyDescent="0.2">
      <c r="A381" s="11" t="s">
        <v>340</v>
      </c>
      <c r="B381" s="19">
        <v>31</v>
      </c>
      <c r="C381" s="17">
        <v>856.65000000000009</v>
      </c>
      <c r="D381" s="17">
        <v>127.49999999999997</v>
      </c>
      <c r="E381" s="17">
        <v>843.1</v>
      </c>
      <c r="F381" s="16">
        <v>10176</v>
      </c>
      <c r="G381" s="18">
        <v>79238.000000000015</v>
      </c>
    </row>
    <row r="382" spans="1:7" ht="15" customHeight="1" x14ac:dyDescent="0.2">
      <c r="A382" s="11" t="s">
        <v>341</v>
      </c>
      <c r="B382" s="19">
        <v>31</v>
      </c>
      <c r="C382" s="17">
        <v>17.14</v>
      </c>
      <c r="D382" s="17">
        <v>0</v>
      </c>
      <c r="E382" s="17">
        <v>0</v>
      </c>
      <c r="F382" s="16">
        <v>48239.999999999993</v>
      </c>
      <c r="G382" s="18">
        <v>258.14999999999998</v>
      </c>
    </row>
    <row r="383" spans="1:7" ht="15" customHeight="1" x14ac:dyDescent="0.2">
      <c r="A383" s="11" t="s">
        <v>316</v>
      </c>
      <c r="B383" s="19">
        <v>22</v>
      </c>
      <c r="C383" s="17">
        <v>9.64</v>
      </c>
      <c r="D383" s="17">
        <v>0</v>
      </c>
      <c r="E383" s="17">
        <v>0</v>
      </c>
      <c r="F383" s="16">
        <v>38100.000000000007</v>
      </c>
      <c r="G383" s="18">
        <v>82.000000000000014</v>
      </c>
    </row>
    <row r="384" spans="1:7" ht="15" customHeight="1" x14ac:dyDescent="0.2">
      <c r="A384" s="11" t="s">
        <v>342</v>
      </c>
      <c r="B384" s="19">
        <v>9</v>
      </c>
      <c r="C384" s="17">
        <v>87.41</v>
      </c>
      <c r="D384" s="17">
        <v>0</v>
      </c>
      <c r="E384" s="17">
        <v>82</v>
      </c>
      <c r="F384" s="16">
        <v>3500</v>
      </c>
      <c r="G384" s="18">
        <v>9161</v>
      </c>
    </row>
    <row r="385" spans="1:7" ht="15" customHeight="1" x14ac:dyDescent="0.2">
      <c r="A385" s="11" t="s">
        <v>343</v>
      </c>
      <c r="B385" s="19">
        <v>26</v>
      </c>
      <c r="C385" s="17">
        <v>20.839999999999996</v>
      </c>
      <c r="D385" s="17">
        <v>0.16000000000000003</v>
      </c>
      <c r="E385" s="17">
        <v>0</v>
      </c>
      <c r="F385" s="16">
        <v>3911.9999999999995</v>
      </c>
      <c r="G385" s="18">
        <v>758.99999999999989</v>
      </c>
    </row>
    <row r="386" spans="1:7" ht="15" customHeight="1" x14ac:dyDescent="0.2">
      <c r="A386" s="11" t="s">
        <v>344</v>
      </c>
      <c r="B386" s="19">
        <v>57</v>
      </c>
      <c r="C386" s="17">
        <v>550.5100000000001</v>
      </c>
      <c r="D386" s="17">
        <v>6</v>
      </c>
      <c r="E386" s="17">
        <v>513.4</v>
      </c>
      <c r="F386" s="16">
        <v>69569.999999999985</v>
      </c>
      <c r="G386" s="18">
        <v>53032.010000000017</v>
      </c>
    </row>
    <row r="387" spans="1:7" ht="15" customHeight="1" x14ac:dyDescent="0.2">
      <c r="A387" s="11" t="s">
        <v>345</v>
      </c>
      <c r="B387" s="19">
        <v>9</v>
      </c>
      <c r="C387" s="17">
        <v>30.599999999999994</v>
      </c>
      <c r="D387" s="17">
        <v>0</v>
      </c>
      <c r="E387" s="17">
        <v>10</v>
      </c>
      <c r="F387" s="16">
        <v>8378</v>
      </c>
      <c r="G387" s="18">
        <v>1610</v>
      </c>
    </row>
    <row r="388" spans="1:7" ht="15" customHeight="1" x14ac:dyDescent="0.2">
      <c r="A388" s="11" t="s">
        <v>346</v>
      </c>
      <c r="B388" s="19">
        <v>11</v>
      </c>
      <c r="C388" s="17">
        <v>51.70000000000001</v>
      </c>
      <c r="D388" s="17">
        <v>0</v>
      </c>
      <c r="E388" s="17">
        <v>47.65</v>
      </c>
      <c r="F388" s="16">
        <v>6800</v>
      </c>
      <c r="G388" s="18">
        <v>5873</v>
      </c>
    </row>
    <row r="389" spans="1:7" ht="15" customHeight="1" x14ac:dyDescent="0.2">
      <c r="A389" s="11" t="s">
        <v>347</v>
      </c>
      <c r="B389" s="19">
        <v>39</v>
      </c>
      <c r="C389" s="17">
        <v>455.69999999999982</v>
      </c>
      <c r="D389" s="17">
        <v>0.08</v>
      </c>
      <c r="E389" s="17">
        <v>425.78000000000014</v>
      </c>
      <c r="F389" s="16">
        <v>5345</v>
      </c>
      <c r="G389" s="18">
        <v>48789.500000000022</v>
      </c>
    </row>
    <row r="390" spans="1:7" ht="15" customHeight="1" x14ac:dyDescent="0.2">
      <c r="A390" s="11" t="s">
        <v>348</v>
      </c>
      <c r="B390" s="19">
        <v>34</v>
      </c>
      <c r="C390" s="17">
        <v>66.079999999999956</v>
      </c>
      <c r="D390" s="17">
        <v>1.2000000000000002</v>
      </c>
      <c r="E390" s="17">
        <v>39.999999999999979</v>
      </c>
      <c r="F390" s="16">
        <v>6160.0000000000009</v>
      </c>
      <c r="G390" s="18">
        <v>4628.7300000000005</v>
      </c>
    </row>
    <row r="391" spans="1:7" ht="15" customHeight="1" x14ac:dyDescent="0.2">
      <c r="A391" s="11" t="s">
        <v>145</v>
      </c>
      <c r="B391" s="19">
        <v>8</v>
      </c>
      <c r="C391" s="17">
        <v>3.48</v>
      </c>
      <c r="D391" s="17">
        <v>0</v>
      </c>
      <c r="E391" s="17">
        <v>0</v>
      </c>
      <c r="F391" s="16">
        <v>6400</v>
      </c>
      <c r="G391" s="18">
        <v>62</v>
      </c>
    </row>
    <row r="392" spans="1:7" ht="15" customHeight="1" x14ac:dyDescent="0.2">
      <c r="A392" s="11" t="s">
        <v>349</v>
      </c>
      <c r="B392" s="19">
        <v>12</v>
      </c>
      <c r="C392" s="17">
        <v>5.66</v>
      </c>
      <c r="D392" s="17">
        <v>2.0000000000000004E-2</v>
      </c>
      <c r="E392" s="17">
        <v>0</v>
      </c>
      <c r="F392" s="16">
        <v>2720</v>
      </c>
      <c r="G392" s="18">
        <v>284</v>
      </c>
    </row>
    <row r="393" spans="1:7" ht="15" customHeight="1" x14ac:dyDescent="0.2">
      <c r="A393" s="11" t="s">
        <v>350</v>
      </c>
      <c r="B393" s="19">
        <v>30</v>
      </c>
      <c r="C393" s="17">
        <v>20.729999999999997</v>
      </c>
      <c r="D393" s="17">
        <v>1.02</v>
      </c>
      <c r="E393" s="17">
        <v>1.0000000000000002</v>
      </c>
      <c r="F393" s="16">
        <v>5420.9999999999991</v>
      </c>
      <c r="G393" s="18">
        <v>1438.0000000000002</v>
      </c>
    </row>
    <row r="394" spans="1:7" ht="15" customHeight="1" x14ac:dyDescent="0.2">
      <c r="A394" s="11" t="s">
        <v>351</v>
      </c>
      <c r="B394" s="19">
        <v>41</v>
      </c>
      <c r="C394" s="17">
        <v>936.41000000000008</v>
      </c>
      <c r="D394" s="17">
        <v>4.8004000000000007</v>
      </c>
      <c r="E394" s="17">
        <v>745.52999999999986</v>
      </c>
      <c r="F394" s="16">
        <v>8301.5</v>
      </c>
      <c r="G394" s="18">
        <v>109541.30000000002</v>
      </c>
    </row>
    <row r="395" spans="1:7" ht="15" customHeight="1" x14ac:dyDescent="0.2">
      <c r="A395" s="11" t="s">
        <v>112</v>
      </c>
      <c r="B395" s="19">
        <v>20</v>
      </c>
      <c r="C395" s="17">
        <v>20.72</v>
      </c>
      <c r="D395" s="17">
        <v>0</v>
      </c>
      <c r="E395" s="17">
        <v>4.9999999999999989E-2</v>
      </c>
      <c r="F395" s="16">
        <v>25960.000000000011</v>
      </c>
      <c r="G395" s="18">
        <v>1321.0000000000002</v>
      </c>
    </row>
    <row r="396" spans="1:7" ht="15" customHeight="1" x14ac:dyDescent="0.2">
      <c r="A396" s="11" t="s">
        <v>188</v>
      </c>
      <c r="B396" s="19">
        <v>45</v>
      </c>
      <c r="C396" s="17">
        <v>471.68</v>
      </c>
      <c r="D396" s="17">
        <v>0.12000000000000004</v>
      </c>
      <c r="E396" s="17">
        <v>443.5</v>
      </c>
      <c r="F396" s="16">
        <v>7395</v>
      </c>
      <c r="G396" s="18">
        <v>48879.689999999981</v>
      </c>
    </row>
    <row r="397" spans="1:7" ht="15" customHeight="1" x14ac:dyDescent="0.2">
      <c r="A397" s="11" t="s">
        <v>352</v>
      </c>
      <c r="B397" s="19">
        <v>4</v>
      </c>
      <c r="C397" s="17">
        <v>63.14</v>
      </c>
      <c r="D397" s="17">
        <v>0</v>
      </c>
      <c r="E397" s="17">
        <v>62.000000000000007</v>
      </c>
      <c r="F397" s="16">
        <v>2260</v>
      </c>
      <c r="G397" s="18">
        <v>7561</v>
      </c>
    </row>
    <row r="398" spans="1:7" ht="15" customHeight="1" x14ac:dyDescent="0.2">
      <c r="A398" s="11" t="s">
        <v>353</v>
      </c>
      <c r="B398" s="19">
        <v>48</v>
      </c>
      <c r="C398" s="17">
        <v>62.67</v>
      </c>
      <c r="D398" s="17">
        <v>0.04</v>
      </c>
      <c r="E398" s="17">
        <v>0</v>
      </c>
      <c r="F398" s="16">
        <v>15299.999999999996</v>
      </c>
      <c r="G398" s="18">
        <v>4366</v>
      </c>
    </row>
    <row r="399" spans="1:7" ht="15" customHeight="1" x14ac:dyDescent="0.2">
      <c r="A399" s="11" t="s">
        <v>354</v>
      </c>
      <c r="B399" s="19">
        <v>12</v>
      </c>
      <c r="C399" s="17">
        <v>11.1</v>
      </c>
      <c r="D399" s="17">
        <v>0.08</v>
      </c>
      <c r="E399" s="17">
        <v>0</v>
      </c>
      <c r="F399" s="16">
        <v>11075.000000000002</v>
      </c>
      <c r="G399" s="18">
        <v>539.04999999999995</v>
      </c>
    </row>
    <row r="400" spans="1:7" s="3" customFormat="1" ht="15" customHeight="1" x14ac:dyDescent="0.2">
      <c r="A400" s="11" t="s">
        <v>355</v>
      </c>
      <c r="B400" s="13">
        <v>729</v>
      </c>
      <c r="C400" s="14">
        <v>4220.597999999999</v>
      </c>
      <c r="D400" s="14">
        <v>434.70800000000037</v>
      </c>
      <c r="E400" s="14">
        <v>3576.4684000000002</v>
      </c>
      <c r="F400" s="13">
        <f>SUM(F401:F415)</f>
        <v>3959883</v>
      </c>
      <c r="G400" s="15">
        <f>SUM(G401:G415)</f>
        <v>374155.09500000003</v>
      </c>
    </row>
    <row r="401" spans="1:7" ht="15" customHeight="1" x14ac:dyDescent="0.2">
      <c r="A401" s="11" t="s">
        <v>687</v>
      </c>
      <c r="B401" s="19">
        <v>57</v>
      </c>
      <c r="C401" s="17">
        <v>270.97999999999996</v>
      </c>
      <c r="D401" s="17">
        <v>35.36</v>
      </c>
      <c r="E401" s="17">
        <v>225.10499999999999</v>
      </c>
      <c r="F401" s="16">
        <v>650519.99999999988</v>
      </c>
      <c r="G401" s="18">
        <v>21468.174999999999</v>
      </c>
    </row>
    <row r="402" spans="1:7" ht="15" customHeight="1" x14ac:dyDescent="0.2">
      <c r="A402" s="11" t="s">
        <v>135</v>
      </c>
      <c r="B402" s="19">
        <v>39</v>
      </c>
      <c r="C402" s="17">
        <v>172.98999999999998</v>
      </c>
      <c r="D402" s="17">
        <v>2.4099999999999988</v>
      </c>
      <c r="E402" s="17">
        <v>148.64000000000004</v>
      </c>
      <c r="F402" s="16">
        <v>696825</v>
      </c>
      <c r="G402" s="18">
        <v>16723.679999999997</v>
      </c>
    </row>
    <row r="403" spans="1:7" ht="15" customHeight="1" x14ac:dyDescent="0.2">
      <c r="A403" s="11" t="s">
        <v>356</v>
      </c>
      <c r="B403" s="19">
        <v>110</v>
      </c>
      <c r="C403" s="17">
        <v>314.77999999999997</v>
      </c>
      <c r="D403" s="17">
        <v>11.099999999999996</v>
      </c>
      <c r="E403" s="17">
        <v>227.99999999999994</v>
      </c>
      <c r="F403" s="16">
        <v>199600</v>
      </c>
      <c r="G403" s="18">
        <v>18420.100000000006</v>
      </c>
    </row>
    <row r="404" spans="1:7" ht="15" customHeight="1" x14ac:dyDescent="0.2">
      <c r="A404" s="11" t="s">
        <v>357</v>
      </c>
      <c r="B404" s="19">
        <v>35</v>
      </c>
      <c r="C404" s="17">
        <v>113.91000000000001</v>
      </c>
      <c r="D404" s="17">
        <v>4.9400000000000022</v>
      </c>
      <c r="E404" s="17">
        <v>84.35</v>
      </c>
      <c r="F404" s="16">
        <v>28455</v>
      </c>
      <c r="G404" s="18">
        <v>5819.3999999999978</v>
      </c>
    </row>
    <row r="405" spans="1:7" ht="15" customHeight="1" x14ac:dyDescent="0.2">
      <c r="A405" s="11" t="s">
        <v>358</v>
      </c>
      <c r="B405" s="19">
        <v>89</v>
      </c>
      <c r="C405" s="17">
        <v>574.28999999999985</v>
      </c>
      <c r="D405" s="17">
        <v>5.2200000000000024</v>
      </c>
      <c r="E405" s="17">
        <v>499.20740000000018</v>
      </c>
      <c r="F405" s="16">
        <v>116565</v>
      </c>
      <c r="G405" s="18">
        <v>64780.620000000039</v>
      </c>
    </row>
    <row r="406" spans="1:7" ht="15" customHeight="1" x14ac:dyDescent="0.2">
      <c r="A406" s="11" t="s">
        <v>359</v>
      </c>
      <c r="B406" s="19">
        <v>71</v>
      </c>
      <c r="C406" s="17">
        <v>269.77</v>
      </c>
      <c r="D406" s="17">
        <v>5</v>
      </c>
      <c r="E406" s="17">
        <v>178.75999999999996</v>
      </c>
      <c r="F406" s="16">
        <v>207449.99999999994</v>
      </c>
      <c r="G406" s="18">
        <v>27686.770000000004</v>
      </c>
    </row>
    <row r="407" spans="1:7" ht="15" customHeight="1" x14ac:dyDescent="0.2">
      <c r="A407" s="11" t="s">
        <v>213</v>
      </c>
      <c r="B407" s="19">
        <v>26</v>
      </c>
      <c r="C407" s="17">
        <v>623.2800000000002</v>
      </c>
      <c r="D407" s="17">
        <v>142.52000000000004</v>
      </c>
      <c r="E407" s="17">
        <v>510.39999999999992</v>
      </c>
      <c r="F407" s="16">
        <v>77350</v>
      </c>
      <c r="G407" s="18">
        <v>49364.999999999993</v>
      </c>
    </row>
    <row r="408" spans="1:7" ht="15" customHeight="1" x14ac:dyDescent="0.2">
      <c r="A408" s="11" t="s">
        <v>360</v>
      </c>
      <c r="B408" s="19">
        <v>66</v>
      </c>
      <c r="C408" s="17">
        <v>293.99999999999994</v>
      </c>
      <c r="D408" s="17">
        <v>40.807999999999993</v>
      </c>
      <c r="E408" s="17">
        <v>255.04000000000005</v>
      </c>
      <c r="F408" s="16">
        <v>422205.00000000006</v>
      </c>
      <c r="G408" s="18">
        <v>25853.100000000013</v>
      </c>
    </row>
    <row r="409" spans="1:7" ht="15" customHeight="1" x14ac:dyDescent="0.2">
      <c r="A409" s="11" t="s">
        <v>361</v>
      </c>
      <c r="B409" s="19">
        <v>51</v>
      </c>
      <c r="C409" s="17">
        <v>95.56</v>
      </c>
      <c r="D409" s="17">
        <v>4.1000000000000005</v>
      </c>
      <c r="E409" s="17">
        <v>63</v>
      </c>
      <c r="F409" s="16">
        <v>57550</v>
      </c>
      <c r="G409" s="18">
        <v>6090.08</v>
      </c>
    </row>
    <row r="410" spans="1:7" ht="15" customHeight="1" x14ac:dyDescent="0.2">
      <c r="A410" s="11" t="s">
        <v>318</v>
      </c>
      <c r="B410" s="19">
        <v>34</v>
      </c>
      <c r="C410" s="17">
        <v>465.55999999999995</v>
      </c>
      <c r="D410" s="17">
        <v>27.77</v>
      </c>
      <c r="E410" s="17">
        <v>453.50000000000006</v>
      </c>
      <c r="F410" s="16">
        <v>469183.00000000006</v>
      </c>
      <c r="G410" s="18">
        <v>47382.17</v>
      </c>
    </row>
    <row r="411" spans="1:7" ht="15" customHeight="1" x14ac:dyDescent="0.2">
      <c r="A411" s="11" t="s">
        <v>362</v>
      </c>
      <c r="B411" s="19">
        <v>18</v>
      </c>
      <c r="C411" s="17">
        <v>624.6</v>
      </c>
      <c r="D411" s="17">
        <v>152.24</v>
      </c>
      <c r="E411" s="17">
        <v>618</v>
      </c>
      <c r="F411" s="16">
        <v>17800</v>
      </c>
      <c r="G411" s="18">
        <v>55870.6</v>
      </c>
    </row>
    <row r="412" spans="1:7" ht="15" customHeight="1" x14ac:dyDescent="0.2">
      <c r="A412" s="11" t="s">
        <v>363</v>
      </c>
      <c r="B412" s="19">
        <v>19</v>
      </c>
      <c r="C412" s="17">
        <v>127.25999999999999</v>
      </c>
      <c r="D412" s="17">
        <v>2.9999999999999996</v>
      </c>
      <c r="E412" s="17">
        <v>120.41</v>
      </c>
      <c r="F412" s="16">
        <v>183510</v>
      </c>
      <c r="G412" s="18">
        <v>11332</v>
      </c>
    </row>
    <row r="413" spans="1:7" ht="15" customHeight="1" x14ac:dyDescent="0.2">
      <c r="A413" s="11" t="s">
        <v>364</v>
      </c>
      <c r="B413" s="19">
        <v>29</v>
      </c>
      <c r="C413" s="17">
        <v>23.38</v>
      </c>
      <c r="D413" s="17">
        <v>4.0000000000000008E-2</v>
      </c>
      <c r="E413" s="17">
        <v>12.495999999999999</v>
      </c>
      <c r="F413" s="16">
        <v>60594.999999999993</v>
      </c>
      <c r="G413" s="18">
        <v>2087</v>
      </c>
    </row>
    <row r="414" spans="1:7" ht="15" customHeight="1" x14ac:dyDescent="0.2">
      <c r="A414" s="11" t="s">
        <v>365</v>
      </c>
      <c r="B414" s="19">
        <v>73</v>
      </c>
      <c r="C414" s="17">
        <v>201.65799999999999</v>
      </c>
      <c r="D414" s="17">
        <v>0.19999999999999996</v>
      </c>
      <c r="E414" s="17">
        <v>145.06</v>
      </c>
      <c r="F414" s="16">
        <v>443570</v>
      </c>
      <c r="G414" s="18">
        <v>17594.400000000001</v>
      </c>
    </row>
    <row r="415" spans="1:7" ht="15" customHeight="1" x14ac:dyDescent="0.2">
      <c r="A415" s="11" t="s">
        <v>366</v>
      </c>
      <c r="B415" s="19">
        <v>12</v>
      </c>
      <c r="C415" s="17">
        <v>48.579999999999991</v>
      </c>
      <c r="D415" s="17">
        <v>0</v>
      </c>
      <c r="E415" s="17">
        <v>34.5</v>
      </c>
      <c r="F415" s="16">
        <v>328704.99999999994</v>
      </c>
      <c r="G415" s="18">
        <v>3682.0000000000005</v>
      </c>
    </row>
    <row r="416" spans="1:7" s="3" customFormat="1" ht="15" customHeight="1" x14ac:dyDescent="0.2">
      <c r="A416" s="11" t="s">
        <v>367</v>
      </c>
      <c r="B416" s="13">
        <v>929</v>
      </c>
      <c r="C416" s="14">
        <v>1317.6239999999989</v>
      </c>
      <c r="D416" s="14">
        <v>15.43200000000005</v>
      </c>
      <c r="E416" s="14">
        <v>279.91000000000048</v>
      </c>
      <c r="F416" s="13">
        <f>SUM(F417:F427)</f>
        <v>701567</v>
      </c>
      <c r="G416" s="15">
        <f>SUM(G417:G427)</f>
        <v>98421.909999999989</v>
      </c>
    </row>
    <row r="417" spans="1:7" ht="15" customHeight="1" x14ac:dyDescent="0.2">
      <c r="A417" s="11" t="s">
        <v>688</v>
      </c>
      <c r="B417" s="19">
        <v>100</v>
      </c>
      <c r="C417" s="17">
        <v>148.09999999999997</v>
      </c>
      <c r="D417" s="17">
        <v>3.6499999999999955</v>
      </c>
      <c r="E417" s="17">
        <v>44.999999999999979</v>
      </c>
      <c r="F417" s="16">
        <v>119544</v>
      </c>
      <c r="G417" s="18">
        <v>9897.68</v>
      </c>
    </row>
    <row r="418" spans="1:7" ht="15" customHeight="1" x14ac:dyDescent="0.2">
      <c r="A418" s="11" t="s">
        <v>368</v>
      </c>
      <c r="B418" s="19">
        <v>148</v>
      </c>
      <c r="C418" s="17">
        <v>245.97000000000003</v>
      </c>
      <c r="D418" s="17">
        <v>2.5300000000000002</v>
      </c>
      <c r="E418" s="17">
        <v>15.000000000000005</v>
      </c>
      <c r="F418" s="16">
        <v>167526.00000000006</v>
      </c>
      <c r="G418" s="18">
        <v>22877.999999999996</v>
      </c>
    </row>
    <row r="419" spans="1:7" ht="15" customHeight="1" x14ac:dyDescent="0.2">
      <c r="A419" s="11" t="s">
        <v>369</v>
      </c>
      <c r="B419" s="19">
        <v>64</v>
      </c>
      <c r="C419" s="17">
        <v>53.330000000000005</v>
      </c>
      <c r="D419" s="17">
        <v>0.75999999999999979</v>
      </c>
      <c r="E419" s="17">
        <v>2.0000000000000011E-2</v>
      </c>
      <c r="F419" s="16">
        <v>54340</v>
      </c>
      <c r="G419" s="18">
        <v>1755.1100000000001</v>
      </c>
    </row>
    <row r="420" spans="1:7" ht="15" customHeight="1" x14ac:dyDescent="0.2">
      <c r="A420" s="11" t="s">
        <v>370</v>
      </c>
      <c r="B420" s="19">
        <v>109</v>
      </c>
      <c r="C420" s="17">
        <v>237.17999999999992</v>
      </c>
      <c r="D420" s="17">
        <v>4.4999999999999991</v>
      </c>
      <c r="E420" s="17">
        <v>51.52</v>
      </c>
      <c r="F420" s="16">
        <v>32475.000000000007</v>
      </c>
      <c r="G420" s="18">
        <v>21049.950000000004</v>
      </c>
    </row>
    <row r="421" spans="1:7" ht="15" customHeight="1" x14ac:dyDescent="0.2">
      <c r="A421" s="11" t="s">
        <v>371</v>
      </c>
      <c r="B421" s="19">
        <v>54</v>
      </c>
      <c r="C421" s="17">
        <v>85.56</v>
      </c>
      <c r="D421" s="17">
        <v>0.13000000000000006</v>
      </c>
      <c r="E421" s="17">
        <v>54.589999999999996</v>
      </c>
      <c r="F421" s="16">
        <v>46483.000000000007</v>
      </c>
      <c r="G421" s="18">
        <v>6765.5000000000018</v>
      </c>
    </row>
    <row r="422" spans="1:7" ht="15" customHeight="1" x14ac:dyDescent="0.2">
      <c r="A422" s="11" t="s">
        <v>293</v>
      </c>
      <c r="B422" s="19">
        <v>68</v>
      </c>
      <c r="C422" s="17">
        <v>109.25400000000003</v>
      </c>
      <c r="D422" s="17">
        <v>0.81199999999999972</v>
      </c>
      <c r="E422" s="17">
        <v>67.17</v>
      </c>
      <c r="F422" s="16">
        <v>51305</v>
      </c>
      <c r="G422" s="18">
        <v>9788.0499999999993</v>
      </c>
    </row>
    <row r="423" spans="1:7" ht="15" customHeight="1" x14ac:dyDescent="0.2">
      <c r="A423" s="11" t="s">
        <v>372</v>
      </c>
      <c r="B423" s="19">
        <v>41</v>
      </c>
      <c r="C423" s="17">
        <v>32.76</v>
      </c>
      <c r="D423" s="17">
        <v>0.3600000000000001</v>
      </c>
      <c r="E423" s="17">
        <v>0.01</v>
      </c>
      <c r="F423" s="16">
        <v>30218</v>
      </c>
      <c r="G423" s="18">
        <v>2539.4500000000003</v>
      </c>
    </row>
    <row r="424" spans="1:7" ht="15" customHeight="1" x14ac:dyDescent="0.2">
      <c r="A424" s="11" t="s">
        <v>43</v>
      </c>
      <c r="B424" s="19">
        <v>83</v>
      </c>
      <c r="C424" s="17">
        <v>86.419999999999973</v>
      </c>
      <c r="D424" s="17">
        <v>1.0000000000000007E-2</v>
      </c>
      <c r="E424" s="17">
        <v>1.4800000000000002</v>
      </c>
      <c r="F424" s="16">
        <v>12280</v>
      </c>
      <c r="G424" s="18">
        <v>3686.0899999999992</v>
      </c>
    </row>
    <row r="425" spans="1:7" ht="15" customHeight="1" x14ac:dyDescent="0.2">
      <c r="A425" s="11" t="s">
        <v>373</v>
      </c>
      <c r="B425" s="19">
        <v>69</v>
      </c>
      <c r="C425" s="17">
        <v>96.69</v>
      </c>
      <c r="D425" s="17">
        <v>0.60000000000000009</v>
      </c>
      <c r="E425" s="17">
        <v>3.8999999999999995</v>
      </c>
      <c r="F425" s="16">
        <v>76649.999999999971</v>
      </c>
      <c r="G425" s="18">
        <v>5606.1700000000019</v>
      </c>
    </row>
    <row r="426" spans="1:7" ht="15" customHeight="1" x14ac:dyDescent="0.2">
      <c r="A426" s="11" t="s">
        <v>374</v>
      </c>
      <c r="B426" s="19">
        <v>131</v>
      </c>
      <c r="C426" s="17">
        <v>140.66000000000003</v>
      </c>
      <c r="D426" s="17">
        <v>1.0399999999999994</v>
      </c>
      <c r="E426" s="17">
        <v>34.220000000000006</v>
      </c>
      <c r="F426" s="16">
        <v>75327.000000000015</v>
      </c>
      <c r="G426" s="18">
        <v>8006.550000000002</v>
      </c>
    </row>
    <row r="427" spans="1:7" ht="15" customHeight="1" x14ac:dyDescent="0.2">
      <c r="A427" s="11" t="s">
        <v>375</v>
      </c>
      <c r="B427" s="19">
        <v>62</v>
      </c>
      <c r="C427" s="17">
        <v>81.699999999999974</v>
      </c>
      <c r="D427" s="17">
        <v>1.0399999999999998</v>
      </c>
      <c r="E427" s="17">
        <v>7.0000000000000044</v>
      </c>
      <c r="F427" s="16">
        <v>35419</v>
      </c>
      <c r="G427" s="18">
        <v>6449.3599999999988</v>
      </c>
    </row>
    <row r="428" spans="1:7" s="3" customFormat="1" ht="15" customHeight="1" x14ac:dyDescent="0.2">
      <c r="A428" s="11" t="s">
        <v>376</v>
      </c>
      <c r="B428" s="13">
        <v>217</v>
      </c>
      <c r="C428" s="14">
        <v>2381.8020000000001</v>
      </c>
      <c r="D428" s="14">
        <v>23.212799999999998</v>
      </c>
      <c r="E428" s="14">
        <v>1996.7499999999984</v>
      </c>
      <c r="F428" s="13">
        <f>SUM(F429:F433)</f>
        <v>48754</v>
      </c>
      <c r="G428" s="15">
        <f>SUM(G429:G433)</f>
        <v>362848.45</v>
      </c>
    </row>
    <row r="429" spans="1:7" ht="15" customHeight="1" x14ac:dyDescent="0.2">
      <c r="A429" s="11" t="s">
        <v>689</v>
      </c>
      <c r="B429" s="19">
        <v>59</v>
      </c>
      <c r="C429" s="17">
        <v>981.81200000000013</v>
      </c>
      <c r="D429" s="17">
        <v>0.25</v>
      </c>
      <c r="E429" s="17">
        <v>872.52000000000032</v>
      </c>
      <c r="F429" s="16">
        <v>21584</v>
      </c>
      <c r="G429" s="18">
        <v>93597.790000000037</v>
      </c>
    </row>
    <row r="430" spans="1:7" ht="15" customHeight="1" x14ac:dyDescent="0.2">
      <c r="A430" s="11" t="s">
        <v>377</v>
      </c>
      <c r="B430" s="19">
        <v>55</v>
      </c>
      <c r="C430" s="17">
        <v>288.41000000000014</v>
      </c>
      <c r="D430" s="17">
        <v>0.1328</v>
      </c>
      <c r="E430" s="17">
        <v>129.49999999999997</v>
      </c>
      <c r="F430" s="16">
        <v>5540</v>
      </c>
      <c r="G430" s="18">
        <v>159201.50999999998</v>
      </c>
    </row>
    <row r="431" spans="1:7" ht="15" customHeight="1" x14ac:dyDescent="0.2">
      <c r="A431" s="11" t="s">
        <v>378</v>
      </c>
      <c r="B431" s="19">
        <v>30</v>
      </c>
      <c r="C431" s="17">
        <v>895.49</v>
      </c>
      <c r="D431" s="17">
        <v>21.199999999999996</v>
      </c>
      <c r="E431" s="17">
        <v>877.3</v>
      </c>
      <c r="F431" s="16">
        <v>13430.000000000002</v>
      </c>
      <c r="G431" s="18">
        <v>91484.909999999989</v>
      </c>
    </row>
    <row r="432" spans="1:7" ht="15" customHeight="1" x14ac:dyDescent="0.2">
      <c r="A432" s="11" t="s">
        <v>379</v>
      </c>
      <c r="B432" s="19">
        <v>33</v>
      </c>
      <c r="C432" s="17">
        <v>175.70999999999995</v>
      </c>
      <c r="D432" s="17">
        <v>1.44</v>
      </c>
      <c r="E432" s="17">
        <v>100.43</v>
      </c>
      <c r="F432" s="16">
        <v>4352.0000000000009</v>
      </c>
      <c r="G432" s="18">
        <v>16002.000000000002</v>
      </c>
    </row>
    <row r="433" spans="1:7" ht="15" customHeight="1" x14ac:dyDescent="0.2">
      <c r="A433" s="11" t="s">
        <v>380</v>
      </c>
      <c r="B433" s="19">
        <v>40</v>
      </c>
      <c r="C433" s="17">
        <v>40.38000000000001</v>
      </c>
      <c r="D433" s="17">
        <v>0.19000000000000006</v>
      </c>
      <c r="E433" s="17">
        <v>16.999999999999993</v>
      </c>
      <c r="F433" s="16">
        <v>3848.0000000000005</v>
      </c>
      <c r="G433" s="18">
        <v>2562.2399999999993</v>
      </c>
    </row>
    <row r="434" spans="1:7" s="3" customFormat="1" ht="15" customHeight="1" x14ac:dyDescent="0.2">
      <c r="A434" s="11" t="s">
        <v>381</v>
      </c>
      <c r="B434" s="13">
        <v>357</v>
      </c>
      <c r="C434" s="14">
        <v>4241.1899999999987</v>
      </c>
      <c r="D434" s="14">
        <v>126.34</v>
      </c>
      <c r="E434" s="14">
        <v>3671.2099999999964</v>
      </c>
      <c r="F434" s="13">
        <f>SUM(F435:F439)</f>
        <v>196232</v>
      </c>
      <c r="G434" s="15">
        <f>SUM(G435:G439)</f>
        <v>443450.52500000002</v>
      </c>
    </row>
    <row r="435" spans="1:7" ht="15" customHeight="1" x14ac:dyDescent="0.2">
      <c r="A435" s="11" t="s">
        <v>690</v>
      </c>
      <c r="B435" s="19">
        <v>72</v>
      </c>
      <c r="C435" s="17">
        <v>1374.7099999999998</v>
      </c>
      <c r="D435" s="17">
        <v>24.149999999999995</v>
      </c>
      <c r="E435" s="17">
        <v>1181.1799999999998</v>
      </c>
      <c r="F435" s="16">
        <v>38642</v>
      </c>
      <c r="G435" s="18">
        <v>133411.15000000005</v>
      </c>
    </row>
    <row r="436" spans="1:7" ht="15" customHeight="1" x14ac:dyDescent="0.2">
      <c r="A436" s="11" t="s">
        <v>382</v>
      </c>
      <c r="B436" s="19">
        <v>62</v>
      </c>
      <c r="C436" s="17">
        <v>593.50000000000023</v>
      </c>
      <c r="D436" s="17">
        <v>8.5000000000000018</v>
      </c>
      <c r="E436" s="17">
        <v>476.69999999999993</v>
      </c>
      <c r="F436" s="16">
        <v>26959.999999999993</v>
      </c>
      <c r="G436" s="18">
        <v>51014.090000000011</v>
      </c>
    </row>
    <row r="437" spans="1:7" ht="15" customHeight="1" x14ac:dyDescent="0.2">
      <c r="A437" s="11" t="s">
        <v>383</v>
      </c>
      <c r="B437" s="19">
        <v>72</v>
      </c>
      <c r="C437" s="17">
        <v>450.37000000000018</v>
      </c>
      <c r="D437" s="17">
        <v>1.0399999999999998</v>
      </c>
      <c r="E437" s="17">
        <v>380.06</v>
      </c>
      <c r="F437" s="16">
        <v>43634.999999999993</v>
      </c>
      <c r="G437" s="18">
        <v>44073.96</v>
      </c>
    </row>
    <row r="438" spans="1:7" ht="15" customHeight="1" x14ac:dyDescent="0.2">
      <c r="A438" s="11" t="s">
        <v>173</v>
      </c>
      <c r="B438" s="19">
        <v>58</v>
      </c>
      <c r="C438" s="17">
        <v>1247.5999999999997</v>
      </c>
      <c r="D438" s="17">
        <v>91.98</v>
      </c>
      <c r="E438" s="17">
        <v>1153.1000000000001</v>
      </c>
      <c r="F438" s="16">
        <v>59964.999999999985</v>
      </c>
      <c r="G438" s="18">
        <v>121981.77499999998</v>
      </c>
    </row>
    <row r="439" spans="1:7" ht="15" customHeight="1" x14ac:dyDescent="0.2">
      <c r="A439" s="11" t="s">
        <v>384</v>
      </c>
      <c r="B439" s="19">
        <v>93</v>
      </c>
      <c r="C439" s="17">
        <v>575.01000000000022</v>
      </c>
      <c r="D439" s="17">
        <v>0.66999999999999982</v>
      </c>
      <c r="E439" s="17">
        <v>480.17000000000013</v>
      </c>
      <c r="F439" s="16">
        <v>27030.000000000004</v>
      </c>
      <c r="G439" s="18">
        <v>92969.550000000017</v>
      </c>
    </row>
    <row r="440" spans="1:7" s="3" customFormat="1" ht="15" customHeight="1" x14ac:dyDescent="0.2">
      <c r="A440" s="11" t="s">
        <v>385</v>
      </c>
      <c r="B440" s="13">
        <v>587</v>
      </c>
      <c r="C440" s="14">
        <v>525.75999999999885</v>
      </c>
      <c r="D440" s="14">
        <v>12.949999999999992</v>
      </c>
      <c r="E440" s="14">
        <v>99.449999999999989</v>
      </c>
      <c r="F440" s="13">
        <f>SUM(F441:F451)</f>
        <v>333188.61</v>
      </c>
      <c r="G440" s="15">
        <f>SUM(G441:G451)</f>
        <v>23887.499999999996</v>
      </c>
    </row>
    <row r="441" spans="1:7" ht="15" customHeight="1" x14ac:dyDescent="0.2">
      <c r="A441" s="11" t="s">
        <v>691</v>
      </c>
      <c r="B441" s="19">
        <v>31</v>
      </c>
      <c r="C441" s="17">
        <v>35.000000000000007</v>
      </c>
      <c r="D441" s="17">
        <v>2.02</v>
      </c>
      <c r="E441" s="17">
        <v>20</v>
      </c>
      <c r="F441" s="16">
        <v>36314</v>
      </c>
      <c r="G441" s="18">
        <v>1748.9999999999993</v>
      </c>
    </row>
    <row r="442" spans="1:7" ht="15" customHeight="1" x14ac:dyDescent="0.2">
      <c r="A442" s="11" t="s">
        <v>386</v>
      </c>
      <c r="B442" s="19">
        <v>68</v>
      </c>
      <c r="C442" s="17">
        <v>75.039999999999949</v>
      </c>
      <c r="D442" s="17">
        <v>0</v>
      </c>
      <c r="E442" s="17">
        <v>1</v>
      </c>
      <c r="F442" s="16">
        <v>30989.999999999996</v>
      </c>
      <c r="G442" s="18">
        <v>2389.2999999999997</v>
      </c>
    </row>
    <row r="443" spans="1:7" ht="15" customHeight="1" x14ac:dyDescent="0.2">
      <c r="A443" s="11" t="s">
        <v>387</v>
      </c>
      <c r="B443" s="19">
        <v>48</v>
      </c>
      <c r="C443" s="17">
        <v>24.699999999999996</v>
      </c>
      <c r="D443" s="17">
        <v>0.6</v>
      </c>
      <c r="E443" s="17">
        <v>0</v>
      </c>
      <c r="F443" s="16">
        <v>17849.999999999996</v>
      </c>
      <c r="G443" s="18">
        <v>835</v>
      </c>
    </row>
    <row r="444" spans="1:7" ht="15" customHeight="1" x14ac:dyDescent="0.2">
      <c r="A444" s="11" t="s">
        <v>388</v>
      </c>
      <c r="B444" s="19">
        <v>76</v>
      </c>
      <c r="C444" s="17">
        <v>37.809999999999995</v>
      </c>
      <c r="D444" s="17">
        <v>1.97</v>
      </c>
      <c r="E444" s="17">
        <v>0.4499999999999999</v>
      </c>
      <c r="F444" s="16">
        <v>36243.000000000007</v>
      </c>
      <c r="G444" s="18">
        <v>1172.49</v>
      </c>
    </row>
    <row r="445" spans="1:7" ht="15" customHeight="1" x14ac:dyDescent="0.2">
      <c r="A445" s="11" t="s">
        <v>389</v>
      </c>
      <c r="B445" s="19">
        <v>35</v>
      </c>
      <c r="C445" s="17">
        <v>38.469999999999992</v>
      </c>
      <c r="D445" s="17">
        <v>1.2800000000000002</v>
      </c>
      <c r="E445" s="17">
        <v>12.000000000000002</v>
      </c>
      <c r="F445" s="16">
        <v>7024.0000000000009</v>
      </c>
      <c r="G445" s="18">
        <v>2041.9999999999993</v>
      </c>
    </row>
    <row r="446" spans="1:7" ht="15" customHeight="1" x14ac:dyDescent="0.2">
      <c r="A446" s="11" t="s">
        <v>390</v>
      </c>
      <c r="B446" s="19">
        <v>72</v>
      </c>
      <c r="C446" s="17">
        <v>60.300000000000011</v>
      </c>
      <c r="D446" s="17">
        <v>0</v>
      </c>
      <c r="E446" s="17">
        <v>4</v>
      </c>
      <c r="F446" s="16">
        <v>35950.000000000007</v>
      </c>
      <c r="G446" s="18">
        <v>2110.4999999999991</v>
      </c>
    </row>
    <row r="447" spans="1:7" ht="15" customHeight="1" x14ac:dyDescent="0.2">
      <c r="A447" s="11" t="s">
        <v>391</v>
      </c>
      <c r="B447" s="19">
        <v>25</v>
      </c>
      <c r="C447" s="17">
        <v>22.589999999999996</v>
      </c>
      <c r="D447" s="17">
        <v>1.1200000000000001</v>
      </c>
      <c r="E447" s="17">
        <v>8</v>
      </c>
      <c r="F447" s="16">
        <v>22352.000000000004</v>
      </c>
      <c r="G447" s="18">
        <v>1118.0000000000002</v>
      </c>
    </row>
    <row r="448" spans="1:7" ht="15" customHeight="1" x14ac:dyDescent="0.2">
      <c r="A448" s="11" t="s">
        <v>392</v>
      </c>
      <c r="B448" s="19">
        <v>92</v>
      </c>
      <c r="C448" s="17">
        <v>134.23000000000002</v>
      </c>
      <c r="D448" s="17">
        <v>4.1599999999999993</v>
      </c>
      <c r="E448" s="17">
        <v>54.000000000000043</v>
      </c>
      <c r="F448" s="16">
        <v>20363</v>
      </c>
      <c r="G448" s="18">
        <v>9898.5800000000017</v>
      </c>
    </row>
    <row r="449" spans="1:7" ht="15" customHeight="1" x14ac:dyDescent="0.2">
      <c r="A449" s="11" t="s">
        <v>393</v>
      </c>
      <c r="B449" s="19">
        <v>60</v>
      </c>
      <c r="C449" s="17">
        <v>51.639999999999972</v>
      </c>
      <c r="D449" s="17">
        <v>0</v>
      </c>
      <c r="E449" s="17">
        <v>0</v>
      </c>
      <c r="F449" s="16">
        <v>70090</v>
      </c>
      <c r="G449" s="18">
        <v>1383.0999999999995</v>
      </c>
    </row>
    <row r="450" spans="1:7" ht="15" customHeight="1" x14ac:dyDescent="0.2">
      <c r="A450" s="11" t="s">
        <v>394</v>
      </c>
      <c r="B450" s="19">
        <v>39</v>
      </c>
      <c r="C450" s="17">
        <v>29.02</v>
      </c>
      <c r="D450" s="17">
        <v>0.32</v>
      </c>
      <c r="E450" s="17">
        <v>0</v>
      </c>
      <c r="F450" s="16">
        <v>7601</v>
      </c>
      <c r="G450" s="18">
        <v>914.53</v>
      </c>
    </row>
    <row r="451" spans="1:7" ht="15" customHeight="1" x14ac:dyDescent="0.2">
      <c r="A451" s="11" t="s">
        <v>395</v>
      </c>
      <c r="B451" s="19">
        <v>41</v>
      </c>
      <c r="C451" s="17">
        <v>16.959999999999997</v>
      </c>
      <c r="D451" s="17">
        <v>1.4800000000000002</v>
      </c>
      <c r="E451" s="17">
        <v>0</v>
      </c>
      <c r="F451" s="16">
        <v>48411.610000000008</v>
      </c>
      <c r="G451" s="18">
        <v>274.99999999999994</v>
      </c>
    </row>
    <row r="452" spans="1:7" s="3" customFormat="1" ht="21" customHeight="1" x14ac:dyDescent="0.2">
      <c r="A452" s="11" t="s">
        <v>14</v>
      </c>
      <c r="B452" s="13">
        <f>SUM(B453+B460+B468+B474+B492+B501)</f>
        <v>3226</v>
      </c>
      <c r="C452" s="14">
        <f t="shared" ref="C452:E452" si="8">SUM(C453+C460+C468+C474+C492+C501)</f>
        <v>1994.5679999999995</v>
      </c>
      <c r="D452" s="14">
        <f t="shared" si="8"/>
        <v>116.52679999999998</v>
      </c>
      <c r="E452" s="14">
        <f t="shared" si="8"/>
        <v>81.520600000000087</v>
      </c>
      <c r="F452" s="30">
        <f>SUM(F453+F460+F468+F474+F492+F501)</f>
        <v>6812083.0299999975</v>
      </c>
      <c r="G452" s="15">
        <f>SUM(G453+G460+G468+G474+G492+G501)</f>
        <v>17719.280600000002</v>
      </c>
    </row>
    <row r="453" spans="1:7" s="3" customFormat="1" ht="15" customHeight="1" x14ac:dyDescent="0.2">
      <c r="A453" s="11" t="s">
        <v>396</v>
      </c>
      <c r="B453" s="13">
        <v>51</v>
      </c>
      <c r="C453" s="14">
        <v>22.210000000000004</v>
      </c>
      <c r="D453" s="14">
        <v>0.91160000000000063</v>
      </c>
      <c r="E453" s="14">
        <v>0</v>
      </c>
      <c r="F453" s="13">
        <f>SUM(F454:F459)</f>
        <v>31338</v>
      </c>
      <c r="G453" s="15">
        <f>SUM(G454:G459)</f>
        <v>64.25</v>
      </c>
    </row>
    <row r="454" spans="1:7" ht="15" customHeight="1" x14ac:dyDescent="0.2">
      <c r="A454" s="11" t="s">
        <v>692</v>
      </c>
      <c r="B454" s="19">
        <v>14</v>
      </c>
      <c r="C454" s="17">
        <v>1.63</v>
      </c>
      <c r="D454" s="17">
        <v>0.14799999999999999</v>
      </c>
      <c r="E454" s="17">
        <v>0</v>
      </c>
      <c r="F454" s="16">
        <v>3552.9999999999995</v>
      </c>
      <c r="G454" s="18">
        <v>14.200000000000001</v>
      </c>
    </row>
    <row r="455" spans="1:7" ht="15" customHeight="1" x14ac:dyDescent="0.2">
      <c r="A455" s="11" t="s">
        <v>397</v>
      </c>
      <c r="B455" s="19">
        <v>3</v>
      </c>
      <c r="C455" s="17">
        <v>0.4</v>
      </c>
      <c r="D455" s="17">
        <v>0</v>
      </c>
      <c r="E455" s="17">
        <v>0</v>
      </c>
      <c r="F455" s="16">
        <v>2590</v>
      </c>
      <c r="G455" s="18">
        <v>0.60000000000000009</v>
      </c>
    </row>
    <row r="456" spans="1:7" ht="15" customHeight="1" x14ac:dyDescent="0.2">
      <c r="A456" s="11" t="s">
        <v>398</v>
      </c>
      <c r="B456" s="19">
        <v>11</v>
      </c>
      <c r="C456" s="17">
        <v>5.91</v>
      </c>
      <c r="D456" s="17">
        <v>0.45000000000000007</v>
      </c>
      <c r="E456" s="17">
        <v>0</v>
      </c>
      <c r="F456" s="16">
        <v>9468.9999999999982</v>
      </c>
      <c r="G456" s="18">
        <v>0.29999999999999988</v>
      </c>
    </row>
    <row r="457" spans="1:7" ht="15" customHeight="1" x14ac:dyDescent="0.2">
      <c r="A457" s="11" t="s">
        <v>399</v>
      </c>
      <c r="B457" s="19">
        <v>12</v>
      </c>
      <c r="C457" s="17">
        <v>5.919999999999999</v>
      </c>
      <c r="D457" s="17">
        <v>0.15359999999999999</v>
      </c>
      <c r="E457" s="17">
        <v>0</v>
      </c>
      <c r="F457" s="16">
        <v>9081</v>
      </c>
      <c r="G457" s="18">
        <v>0.39999999999999991</v>
      </c>
    </row>
    <row r="458" spans="1:7" ht="15" customHeight="1" x14ac:dyDescent="0.2">
      <c r="A458" s="11" t="s">
        <v>400</v>
      </c>
      <c r="B458" s="19">
        <v>8</v>
      </c>
      <c r="C458" s="17">
        <v>6.5100000000000016</v>
      </c>
      <c r="D458" s="17">
        <v>0.15999999999999998</v>
      </c>
      <c r="E458" s="17">
        <v>0</v>
      </c>
      <c r="F458" s="16">
        <v>5965.0000000000009</v>
      </c>
      <c r="G458" s="18">
        <v>48.25</v>
      </c>
    </row>
    <row r="459" spans="1:7" ht="15" customHeight="1" x14ac:dyDescent="0.2">
      <c r="A459" s="11" t="s">
        <v>401</v>
      </c>
      <c r="B459" s="19">
        <v>3</v>
      </c>
      <c r="C459" s="17">
        <v>1.8400000000000003</v>
      </c>
      <c r="D459" s="17">
        <v>0</v>
      </c>
      <c r="E459" s="17">
        <v>0</v>
      </c>
      <c r="F459" s="16">
        <v>680</v>
      </c>
      <c r="G459" s="18">
        <v>0.5</v>
      </c>
    </row>
    <row r="460" spans="1:7" s="3" customFormat="1" ht="15" customHeight="1" x14ac:dyDescent="0.2">
      <c r="A460" s="11" t="s">
        <v>402</v>
      </c>
      <c r="B460" s="13">
        <v>1484</v>
      </c>
      <c r="C460" s="14">
        <v>1307.1623999999995</v>
      </c>
      <c r="D460" s="14">
        <v>71.894000000000005</v>
      </c>
      <c r="E460" s="14">
        <v>44.180600000000091</v>
      </c>
      <c r="F460" s="13">
        <f>SUM(F461:F467)</f>
        <v>4288545.5999999978</v>
      </c>
      <c r="G460" s="15">
        <f>SUM(G461:G467)</f>
        <v>13174.004099999996</v>
      </c>
    </row>
    <row r="461" spans="1:7" ht="15" customHeight="1" x14ac:dyDescent="0.2">
      <c r="A461" s="11" t="s">
        <v>728</v>
      </c>
      <c r="B461" s="19">
        <v>251</v>
      </c>
      <c r="C461" s="17">
        <v>87.152400000000057</v>
      </c>
      <c r="D461" s="17">
        <v>5.3500000000000076</v>
      </c>
      <c r="E461" s="17">
        <v>0.26059999999999972</v>
      </c>
      <c r="F461" s="16">
        <v>192570.00000000003</v>
      </c>
      <c r="G461" s="18">
        <v>747.01010000000042</v>
      </c>
    </row>
    <row r="462" spans="1:7" ht="15" customHeight="1" x14ac:dyDescent="0.2">
      <c r="A462" s="11" t="s">
        <v>403</v>
      </c>
      <c r="B462" s="19">
        <v>67</v>
      </c>
      <c r="C462" s="17">
        <v>80.370000000000019</v>
      </c>
      <c r="D462" s="17">
        <v>5.2880000000000003</v>
      </c>
      <c r="E462" s="17">
        <v>3.0000000000000018</v>
      </c>
      <c r="F462" s="16">
        <v>560345.99999999977</v>
      </c>
      <c r="G462" s="18">
        <v>745.63000000000034</v>
      </c>
    </row>
    <row r="463" spans="1:7" ht="15" customHeight="1" x14ac:dyDescent="0.2">
      <c r="A463" s="11" t="s">
        <v>404</v>
      </c>
      <c r="B463" s="19">
        <v>120</v>
      </c>
      <c r="C463" s="17">
        <v>98.36</v>
      </c>
      <c r="D463" s="17">
        <v>0.99999999999999933</v>
      </c>
      <c r="E463" s="17">
        <v>0</v>
      </c>
      <c r="F463" s="16">
        <v>161402.99999999997</v>
      </c>
      <c r="G463" s="18">
        <v>455.04999999999995</v>
      </c>
    </row>
    <row r="464" spans="1:7" ht="15" customHeight="1" x14ac:dyDescent="0.2">
      <c r="A464" s="11" t="s">
        <v>405</v>
      </c>
      <c r="B464" s="19">
        <v>128</v>
      </c>
      <c r="C464" s="17">
        <v>157.01800000000009</v>
      </c>
      <c r="D464" s="17">
        <v>3.4300000000000015</v>
      </c>
      <c r="E464" s="17">
        <v>0</v>
      </c>
      <c r="F464" s="16">
        <v>2200388.5999999992</v>
      </c>
      <c r="G464" s="18">
        <v>292.23399999999998</v>
      </c>
    </row>
    <row r="465" spans="1:7" ht="15" customHeight="1" x14ac:dyDescent="0.2">
      <c r="A465" s="11" t="s">
        <v>406</v>
      </c>
      <c r="B465" s="19">
        <v>43</v>
      </c>
      <c r="C465" s="17">
        <v>35.022000000000006</v>
      </c>
      <c r="D465" s="17">
        <v>0.12</v>
      </c>
      <c r="E465" s="17">
        <v>0</v>
      </c>
      <c r="F465" s="16">
        <v>30962.000000000007</v>
      </c>
      <c r="G465" s="18">
        <v>192.49</v>
      </c>
    </row>
    <row r="466" spans="1:7" ht="15" customHeight="1" x14ac:dyDescent="0.2">
      <c r="A466" s="11" t="s">
        <v>726</v>
      </c>
      <c r="B466" s="19">
        <v>198</v>
      </c>
      <c r="C466" s="17">
        <v>228.98999999999995</v>
      </c>
      <c r="D466" s="17">
        <v>21.404000000000007</v>
      </c>
      <c r="E466" s="17">
        <v>0.4199999999999996</v>
      </c>
      <c r="F466" s="16">
        <v>378392</v>
      </c>
      <c r="G466" s="18">
        <v>1922.099999999999</v>
      </c>
    </row>
    <row r="467" spans="1:7" ht="15" customHeight="1" x14ac:dyDescent="0.2">
      <c r="A467" s="11" t="s">
        <v>407</v>
      </c>
      <c r="B467" s="19">
        <v>677</v>
      </c>
      <c r="C467" s="17">
        <v>620.25000000000091</v>
      </c>
      <c r="D467" s="17">
        <v>35.302</v>
      </c>
      <c r="E467" s="17">
        <v>40.500000000000107</v>
      </c>
      <c r="F467" s="16">
        <v>764483.99999999942</v>
      </c>
      <c r="G467" s="18">
        <v>8819.4899999999961</v>
      </c>
    </row>
    <row r="468" spans="1:7" s="3" customFormat="1" ht="15" customHeight="1" x14ac:dyDescent="0.2">
      <c r="A468" s="11" t="s">
        <v>408</v>
      </c>
      <c r="B468" s="13">
        <v>107</v>
      </c>
      <c r="C468" s="14">
        <v>107.64999999999999</v>
      </c>
      <c r="D468" s="14">
        <v>14.870000000000001</v>
      </c>
      <c r="E468" s="14">
        <v>0</v>
      </c>
      <c r="F468" s="13">
        <f>SUM(F469:F473)</f>
        <v>37906.93</v>
      </c>
      <c r="G468" s="15">
        <f>SUM(G469:G473)</f>
        <v>942.95000000000027</v>
      </c>
    </row>
    <row r="469" spans="1:7" ht="15" customHeight="1" x14ac:dyDescent="0.2">
      <c r="A469" s="11" t="s">
        <v>693</v>
      </c>
      <c r="B469" s="19">
        <v>18</v>
      </c>
      <c r="C469" s="17">
        <v>16.500000000000004</v>
      </c>
      <c r="D469" s="17">
        <v>0.93999999999999972</v>
      </c>
      <c r="E469" s="17">
        <v>0</v>
      </c>
      <c r="F469" s="16">
        <v>13043.000000000002</v>
      </c>
      <c r="G469" s="18">
        <v>146</v>
      </c>
    </row>
    <row r="470" spans="1:7" ht="15" customHeight="1" x14ac:dyDescent="0.2">
      <c r="A470" s="11" t="s">
        <v>409</v>
      </c>
      <c r="B470" s="19">
        <v>36</v>
      </c>
      <c r="C470" s="17">
        <v>44.090000000000011</v>
      </c>
      <c r="D470" s="17">
        <v>4.7700000000000005</v>
      </c>
      <c r="E470" s="17">
        <v>0</v>
      </c>
      <c r="F470" s="16">
        <v>16739.93</v>
      </c>
      <c r="G470" s="18">
        <v>283.57000000000011</v>
      </c>
    </row>
    <row r="471" spans="1:7" ht="15" customHeight="1" x14ac:dyDescent="0.2">
      <c r="A471" s="11" t="s">
        <v>410</v>
      </c>
      <c r="B471" s="19">
        <v>2</v>
      </c>
      <c r="C471" s="17">
        <v>4</v>
      </c>
      <c r="D471" s="17">
        <v>0</v>
      </c>
      <c r="E471" s="17">
        <v>0</v>
      </c>
      <c r="F471" s="17">
        <v>0</v>
      </c>
      <c r="G471" s="18">
        <v>50</v>
      </c>
    </row>
    <row r="472" spans="1:7" ht="15" customHeight="1" x14ac:dyDescent="0.2">
      <c r="A472" s="11" t="s">
        <v>411</v>
      </c>
      <c r="B472" s="19">
        <v>28</v>
      </c>
      <c r="C472" s="17">
        <v>24.439999999999998</v>
      </c>
      <c r="D472" s="17">
        <v>5.48</v>
      </c>
      <c r="E472" s="17">
        <v>0</v>
      </c>
      <c r="F472" s="16">
        <v>3406</v>
      </c>
      <c r="G472" s="18">
        <v>277.18000000000006</v>
      </c>
    </row>
    <row r="473" spans="1:7" ht="15" customHeight="1" x14ac:dyDescent="0.2">
      <c r="A473" s="11" t="s">
        <v>412</v>
      </c>
      <c r="B473" s="19">
        <v>23</v>
      </c>
      <c r="C473" s="17">
        <v>18.62</v>
      </c>
      <c r="D473" s="17">
        <v>3.6800000000000006</v>
      </c>
      <c r="E473" s="17">
        <v>0</v>
      </c>
      <c r="F473" s="16">
        <v>4718</v>
      </c>
      <c r="G473" s="18">
        <v>186.2</v>
      </c>
    </row>
    <row r="474" spans="1:7" s="3" customFormat="1" ht="15" customHeight="1" x14ac:dyDescent="0.2">
      <c r="A474" s="11" t="s">
        <v>413</v>
      </c>
      <c r="B474" s="13">
        <v>1552</v>
      </c>
      <c r="C474" s="14">
        <v>552.23479999999984</v>
      </c>
      <c r="D474" s="14">
        <v>28.85119999999996</v>
      </c>
      <c r="E474" s="14">
        <v>37.339999999999996</v>
      </c>
      <c r="F474" s="13">
        <f>SUM(F475:F491)</f>
        <v>2447226.5</v>
      </c>
      <c r="G474" s="15">
        <f>SUM(G475:G491)</f>
        <v>3531.5165000000015</v>
      </c>
    </row>
    <row r="475" spans="1:7" ht="15" customHeight="1" x14ac:dyDescent="0.2">
      <c r="A475" s="11" t="s">
        <v>414</v>
      </c>
      <c r="B475" s="19">
        <v>3</v>
      </c>
      <c r="C475" s="17">
        <v>1.41</v>
      </c>
      <c r="D475" s="17">
        <v>0.60999999999999988</v>
      </c>
      <c r="E475" s="17">
        <v>0</v>
      </c>
      <c r="F475" s="16">
        <v>1035</v>
      </c>
      <c r="G475" s="18">
        <v>1.05</v>
      </c>
    </row>
    <row r="476" spans="1:7" ht="15" customHeight="1" x14ac:dyDescent="0.2">
      <c r="A476" s="11" t="s">
        <v>415</v>
      </c>
      <c r="B476" s="19">
        <v>1</v>
      </c>
      <c r="C476" s="17">
        <v>0.01</v>
      </c>
      <c r="D476" s="17">
        <v>0</v>
      </c>
      <c r="E476" s="17">
        <v>0</v>
      </c>
      <c r="F476" s="16">
        <v>100</v>
      </c>
      <c r="G476" s="18">
        <v>0</v>
      </c>
    </row>
    <row r="477" spans="1:7" ht="15" customHeight="1" x14ac:dyDescent="0.2">
      <c r="A477" s="11" t="s">
        <v>73</v>
      </c>
      <c r="B477" s="19">
        <v>2</v>
      </c>
      <c r="C477" s="17">
        <v>2.5</v>
      </c>
      <c r="D477" s="17">
        <v>0</v>
      </c>
      <c r="E477" s="17">
        <v>0</v>
      </c>
      <c r="F477" s="16">
        <v>2300</v>
      </c>
      <c r="G477" s="18">
        <v>3</v>
      </c>
    </row>
    <row r="478" spans="1:7" ht="15" customHeight="1" x14ac:dyDescent="0.2">
      <c r="A478" s="11" t="s">
        <v>174</v>
      </c>
      <c r="B478" s="19">
        <v>40</v>
      </c>
      <c r="C478" s="17">
        <v>5.48</v>
      </c>
      <c r="D478" s="17">
        <v>0.12000000000000002</v>
      </c>
      <c r="E478" s="17">
        <v>0.04</v>
      </c>
      <c r="F478" s="16">
        <v>19401.999999999993</v>
      </c>
      <c r="G478" s="18">
        <v>37.700000000000003</v>
      </c>
    </row>
    <row r="479" spans="1:7" ht="15" customHeight="1" x14ac:dyDescent="0.2">
      <c r="A479" s="11" t="s">
        <v>416</v>
      </c>
      <c r="B479" s="19">
        <v>37</v>
      </c>
      <c r="C479" s="17">
        <v>33.230000000000004</v>
      </c>
      <c r="D479" s="17">
        <v>1.0200000000000005</v>
      </c>
      <c r="E479" s="17">
        <v>2</v>
      </c>
      <c r="F479" s="16">
        <v>274177.99999999994</v>
      </c>
      <c r="G479" s="18">
        <v>40.110000000000007</v>
      </c>
    </row>
    <row r="480" spans="1:7" ht="15" customHeight="1" x14ac:dyDescent="0.2">
      <c r="A480" s="11" t="s">
        <v>417</v>
      </c>
      <c r="B480" s="19">
        <v>236</v>
      </c>
      <c r="C480" s="17">
        <v>69.089999999999975</v>
      </c>
      <c r="D480" s="17">
        <v>2.0043999999999995</v>
      </c>
      <c r="E480" s="17">
        <v>0.50000000000000111</v>
      </c>
      <c r="F480" s="16">
        <v>179820.3</v>
      </c>
      <c r="G480" s="18">
        <v>429.08019999999999</v>
      </c>
    </row>
    <row r="481" spans="1:7" ht="15" customHeight="1" x14ac:dyDescent="0.2">
      <c r="A481" s="11" t="s">
        <v>418</v>
      </c>
      <c r="B481" s="19">
        <v>197</v>
      </c>
      <c r="C481" s="17">
        <v>56.746000000000009</v>
      </c>
      <c r="D481" s="17">
        <v>4.2959999999999967</v>
      </c>
      <c r="E481" s="17">
        <v>0</v>
      </c>
      <c r="F481" s="16">
        <v>342474.00000000006</v>
      </c>
      <c r="G481" s="18">
        <v>287.73559999999998</v>
      </c>
    </row>
    <row r="482" spans="1:7" ht="15" customHeight="1" x14ac:dyDescent="0.2">
      <c r="A482" s="11" t="s">
        <v>419</v>
      </c>
      <c r="B482" s="19">
        <v>93</v>
      </c>
      <c r="C482" s="17">
        <v>85.19199999999995</v>
      </c>
      <c r="D482" s="17">
        <v>3.2199999999999984</v>
      </c>
      <c r="E482" s="17">
        <v>16.500000000000004</v>
      </c>
      <c r="F482" s="16">
        <v>398114.79999999987</v>
      </c>
      <c r="G482" s="18">
        <v>1228.4700000000016</v>
      </c>
    </row>
    <row r="483" spans="1:7" ht="15" customHeight="1" x14ac:dyDescent="0.2">
      <c r="A483" s="11" t="s">
        <v>420</v>
      </c>
      <c r="B483" s="19">
        <v>141</v>
      </c>
      <c r="C483" s="17">
        <v>67.826000000000022</v>
      </c>
      <c r="D483" s="17">
        <v>1.2016000000000002</v>
      </c>
      <c r="E483" s="17">
        <v>18</v>
      </c>
      <c r="F483" s="16">
        <v>327791.99999999983</v>
      </c>
      <c r="G483" s="18">
        <v>570.31009999999992</v>
      </c>
    </row>
    <row r="484" spans="1:7" ht="15" customHeight="1" x14ac:dyDescent="0.2">
      <c r="A484" s="11" t="s">
        <v>421</v>
      </c>
      <c r="B484" s="19">
        <v>34</v>
      </c>
      <c r="C484" s="17">
        <v>1.704</v>
      </c>
      <c r="D484" s="17">
        <v>0</v>
      </c>
      <c r="E484" s="17">
        <v>0</v>
      </c>
      <c r="F484" s="16">
        <v>10616.000000000004</v>
      </c>
      <c r="G484" s="18">
        <v>11.92</v>
      </c>
    </row>
    <row r="485" spans="1:7" ht="15" customHeight="1" x14ac:dyDescent="0.2">
      <c r="A485" s="11" t="s">
        <v>422</v>
      </c>
      <c r="B485" s="19">
        <v>25</v>
      </c>
      <c r="C485" s="17">
        <v>10.033999999999997</v>
      </c>
      <c r="D485" s="17">
        <v>0.42</v>
      </c>
      <c r="E485" s="17">
        <v>0</v>
      </c>
      <c r="F485" s="16">
        <v>18788</v>
      </c>
      <c r="G485" s="18">
        <v>125.36049999999996</v>
      </c>
    </row>
    <row r="486" spans="1:7" ht="15" customHeight="1" x14ac:dyDescent="0.2">
      <c r="A486" s="11" t="s">
        <v>423</v>
      </c>
      <c r="B486" s="19">
        <v>68</v>
      </c>
      <c r="C486" s="17">
        <v>11.918799999999999</v>
      </c>
      <c r="D486" s="17">
        <v>0.39200000000000018</v>
      </c>
      <c r="E486" s="17">
        <v>0</v>
      </c>
      <c r="F486" s="16">
        <v>39482</v>
      </c>
      <c r="G486" s="18">
        <v>57.735000000000021</v>
      </c>
    </row>
    <row r="487" spans="1:7" ht="15" customHeight="1" x14ac:dyDescent="0.2">
      <c r="A487" s="11" t="s">
        <v>424</v>
      </c>
      <c r="B487" s="19">
        <v>57</v>
      </c>
      <c r="C487" s="17">
        <v>16.010000000000002</v>
      </c>
      <c r="D487" s="17">
        <v>8.0000000000000029E-2</v>
      </c>
      <c r="E487" s="17">
        <v>0</v>
      </c>
      <c r="F487" s="16">
        <v>59419.999999999993</v>
      </c>
      <c r="G487" s="18">
        <v>13.979999999999999</v>
      </c>
    </row>
    <row r="488" spans="1:7" ht="15" customHeight="1" x14ac:dyDescent="0.2">
      <c r="A488" s="11" t="s">
        <v>425</v>
      </c>
      <c r="B488" s="19">
        <v>77</v>
      </c>
      <c r="C488" s="17">
        <v>8.775999999999998</v>
      </c>
      <c r="D488" s="17">
        <v>0.20000000000000009</v>
      </c>
      <c r="E488" s="17">
        <v>0</v>
      </c>
      <c r="F488" s="16">
        <v>14276.899999999996</v>
      </c>
      <c r="G488" s="18">
        <v>21.689999999999998</v>
      </c>
    </row>
    <row r="489" spans="1:7" ht="15" customHeight="1" x14ac:dyDescent="0.2">
      <c r="A489" s="11" t="s">
        <v>426</v>
      </c>
      <c r="B489" s="19">
        <v>317</v>
      </c>
      <c r="C489" s="17">
        <v>107.09239999999998</v>
      </c>
      <c r="D489" s="17">
        <v>13.731999999999992</v>
      </c>
      <c r="E489" s="17">
        <v>0</v>
      </c>
      <c r="F489" s="16">
        <v>244464.5</v>
      </c>
      <c r="G489" s="18">
        <v>564.47009999999989</v>
      </c>
    </row>
    <row r="490" spans="1:7" ht="15" customHeight="1" x14ac:dyDescent="0.2">
      <c r="A490" s="11" t="s">
        <v>427</v>
      </c>
      <c r="B490" s="19">
        <v>222</v>
      </c>
      <c r="C490" s="17">
        <v>74.935600000000036</v>
      </c>
      <c r="D490" s="17">
        <v>1.5551999999999984</v>
      </c>
      <c r="E490" s="17">
        <v>0.29999999999999988</v>
      </c>
      <c r="F490" s="16">
        <v>514757.00000000029</v>
      </c>
      <c r="G490" s="18">
        <v>138.57499999999996</v>
      </c>
    </row>
    <row r="491" spans="1:7" ht="15" customHeight="1" x14ac:dyDescent="0.2">
      <c r="A491" s="11" t="s">
        <v>428</v>
      </c>
      <c r="B491" s="16">
        <v>2</v>
      </c>
      <c r="C491" s="17">
        <v>0.27999999999999997</v>
      </c>
      <c r="D491" s="17">
        <v>0</v>
      </c>
      <c r="E491" s="17">
        <v>0</v>
      </c>
      <c r="F491" s="16">
        <v>206</v>
      </c>
      <c r="G491" s="18">
        <v>0.32999999999999996</v>
      </c>
    </row>
    <row r="492" spans="1:7" s="3" customFormat="1" ht="15" customHeight="1" x14ac:dyDescent="0.2">
      <c r="A492" s="11" t="s">
        <v>429</v>
      </c>
      <c r="B492" s="13">
        <v>28</v>
      </c>
      <c r="C492" s="14">
        <v>5.1828000000000003</v>
      </c>
      <c r="D492" s="14">
        <v>0</v>
      </c>
      <c r="E492" s="14">
        <v>0</v>
      </c>
      <c r="F492" s="13">
        <f>SUM(F493:F500)</f>
        <v>6186</v>
      </c>
      <c r="G492" s="15">
        <f>SUM(G493:G500)</f>
        <v>5.5600000000000005</v>
      </c>
    </row>
    <row r="493" spans="1:7" ht="15" customHeight="1" x14ac:dyDescent="0.2">
      <c r="A493" s="11" t="s">
        <v>430</v>
      </c>
      <c r="B493" s="19">
        <v>2</v>
      </c>
      <c r="C493" s="17">
        <v>0.48</v>
      </c>
      <c r="D493" s="17">
        <v>0</v>
      </c>
      <c r="E493" s="17">
        <v>0</v>
      </c>
      <c r="F493" s="16">
        <v>36</v>
      </c>
      <c r="G493" s="18">
        <v>0.12000000000000001</v>
      </c>
    </row>
    <row r="494" spans="1:7" ht="15" customHeight="1" x14ac:dyDescent="0.2">
      <c r="A494" s="11" t="s">
        <v>431</v>
      </c>
      <c r="B494" s="19">
        <v>3</v>
      </c>
      <c r="C494" s="17">
        <v>0.33000000000000007</v>
      </c>
      <c r="D494" s="17">
        <v>0</v>
      </c>
      <c r="E494" s="17">
        <v>0</v>
      </c>
      <c r="F494" s="16">
        <v>775</v>
      </c>
      <c r="G494" s="18">
        <v>0.25</v>
      </c>
    </row>
    <row r="495" spans="1:7" ht="15" customHeight="1" x14ac:dyDescent="0.2">
      <c r="A495" s="11" t="s">
        <v>432</v>
      </c>
      <c r="B495" s="19">
        <v>1</v>
      </c>
      <c r="C495" s="17">
        <v>0.04</v>
      </c>
      <c r="D495" s="17">
        <v>0</v>
      </c>
      <c r="E495" s="17">
        <v>0</v>
      </c>
      <c r="F495" s="16">
        <v>110</v>
      </c>
      <c r="G495" s="18">
        <v>0.5</v>
      </c>
    </row>
    <row r="496" spans="1:7" ht="15" customHeight="1" x14ac:dyDescent="0.2">
      <c r="A496" s="11" t="s">
        <v>433</v>
      </c>
      <c r="B496" s="19">
        <v>1</v>
      </c>
      <c r="C496" s="17">
        <v>4.0000000000000002E-4</v>
      </c>
      <c r="D496" s="17">
        <v>0</v>
      </c>
      <c r="E496" s="17">
        <v>0</v>
      </c>
      <c r="F496" s="17">
        <v>0</v>
      </c>
      <c r="G496" s="18">
        <v>0</v>
      </c>
    </row>
    <row r="497" spans="1:7" ht="15" customHeight="1" x14ac:dyDescent="0.2">
      <c r="A497" s="11" t="s">
        <v>434</v>
      </c>
      <c r="B497" s="19">
        <v>4</v>
      </c>
      <c r="C497" s="17">
        <v>0.28999999999999992</v>
      </c>
      <c r="D497" s="17">
        <v>0</v>
      </c>
      <c r="E497" s="17">
        <v>0</v>
      </c>
      <c r="F497" s="16">
        <v>2034.9999999999998</v>
      </c>
      <c r="G497" s="18">
        <v>4.05</v>
      </c>
    </row>
    <row r="498" spans="1:7" ht="15" customHeight="1" x14ac:dyDescent="0.2">
      <c r="A498" s="11" t="s">
        <v>435</v>
      </c>
      <c r="B498" s="19">
        <v>7</v>
      </c>
      <c r="C498" s="17">
        <v>1.1604000000000001</v>
      </c>
      <c r="D498" s="17">
        <v>0</v>
      </c>
      <c r="E498" s="17">
        <v>0</v>
      </c>
      <c r="F498" s="16">
        <v>2037</v>
      </c>
      <c r="G498" s="18">
        <v>0.53</v>
      </c>
    </row>
    <row r="499" spans="1:7" ht="15" customHeight="1" x14ac:dyDescent="0.2">
      <c r="A499" s="11" t="s">
        <v>436</v>
      </c>
      <c r="B499" s="19">
        <v>8</v>
      </c>
      <c r="C499" s="17">
        <v>2.4420000000000002</v>
      </c>
      <c r="D499" s="17">
        <v>0</v>
      </c>
      <c r="E499" s="17">
        <v>0</v>
      </c>
      <c r="F499" s="16">
        <v>938</v>
      </c>
      <c r="G499" s="18">
        <v>0.11000000000000001</v>
      </c>
    </row>
    <row r="500" spans="1:7" ht="15" customHeight="1" x14ac:dyDescent="0.2">
      <c r="A500" s="11" t="s">
        <v>437</v>
      </c>
      <c r="B500" s="19">
        <v>2</v>
      </c>
      <c r="C500" s="17">
        <v>0.44</v>
      </c>
      <c r="D500" s="17">
        <v>0</v>
      </c>
      <c r="E500" s="17">
        <v>0</v>
      </c>
      <c r="F500" s="16">
        <v>255</v>
      </c>
      <c r="G500" s="18">
        <v>0</v>
      </c>
    </row>
    <row r="501" spans="1:7" ht="15" customHeight="1" x14ac:dyDescent="0.2">
      <c r="A501" s="11" t="s">
        <v>438</v>
      </c>
      <c r="B501" s="13">
        <v>4</v>
      </c>
      <c r="C501" s="14">
        <v>0.12799999999999997</v>
      </c>
      <c r="D501" s="14">
        <v>0</v>
      </c>
      <c r="E501" s="14">
        <v>0</v>
      </c>
      <c r="F501" s="13">
        <f>SUM(F502:F503)</f>
        <v>880</v>
      </c>
      <c r="G501" s="20">
        <f>SUM(G502:G503)</f>
        <v>1</v>
      </c>
    </row>
    <row r="502" spans="1:7" ht="15" customHeight="1" x14ac:dyDescent="0.2">
      <c r="A502" s="11" t="s">
        <v>439</v>
      </c>
      <c r="B502" s="16">
        <v>3</v>
      </c>
      <c r="C502" s="17">
        <v>4.8000000000000001E-2</v>
      </c>
      <c r="D502" s="17">
        <v>0</v>
      </c>
      <c r="E502" s="17">
        <v>0</v>
      </c>
      <c r="F502" s="16">
        <v>180</v>
      </c>
      <c r="G502" s="18">
        <v>1</v>
      </c>
    </row>
    <row r="503" spans="1:7" ht="15" customHeight="1" x14ac:dyDescent="0.2">
      <c r="A503" s="11" t="s">
        <v>440</v>
      </c>
      <c r="B503" s="16">
        <v>1</v>
      </c>
      <c r="C503" s="17">
        <v>0.08</v>
      </c>
      <c r="D503" s="17">
        <v>0</v>
      </c>
      <c r="E503" s="17">
        <v>0</v>
      </c>
      <c r="F503" s="16">
        <v>700</v>
      </c>
      <c r="G503" s="18">
        <v>0</v>
      </c>
    </row>
    <row r="504" spans="1:7" s="3" customFormat="1" ht="21" customHeight="1" x14ac:dyDescent="0.2">
      <c r="A504" s="11" t="s">
        <v>649</v>
      </c>
      <c r="B504" s="13">
        <f>SUM(B505+B515+B529+B540+B559)</f>
        <v>4121</v>
      </c>
      <c r="C504" s="14">
        <f t="shared" ref="C504:G504" si="9">SUM(C505+C515+C529+C540+C559)</f>
        <v>1337.0812000000003</v>
      </c>
      <c r="D504" s="14">
        <f t="shared" si="9"/>
        <v>107.62000000000006</v>
      </c>
      <c r="E504" s="14">
        <f t="shared" si="9"/>
        <v>123.89780000000026</v>
      </c>
      <c r="F504" s="13">
        <f>SUM(F505+F515+F529+F540+F559)</f>
        <v>8487729.1799999997</v>
      </c>
      <c r="G504" s="15">
        <f t="shared" si="9"/>
        <v>7099.1781999999994</v>
      </c>
    </row>
    <row r="505" spans="1:7" s="3" customFormat="1" ht="15" customHeight="1" x14ac:dyDescent="0.2">
      <c r="A505" s="11" t="s">
        <v>441</v>
      </c>
      <c r="B505" s="13">
        <v>528</v>
      </c>
      <c r="C505" s="14">
        <v>128.03279999999998</v>
      </c>
      <c r="D505" s="14">
        <v>8.1071999999999971</v>
      </c>
      <c r="E505" s="14">
        <v>0</v>
      </c>
      <c r="F505" s="13">
        <f>SUM(F506:F514)</f>
        <v>482355</v>
      </c>
      <c r="G505" s="15">
        <f>SUM(G506:G514)</f>
        <v>530.53050000000007</v>
      </c>
    </row>
    <row r="506" spans="1:7" ht="15" customHeight="1" x14ac:dyDescent="0.2">
      <c r="A506" s="11" t="s">
        <v>694</v>
      </c>
      <c r="B506" s="19">
        <v>82</v>
      </c>
      <c r="C506" s="17">
        <v>25.891199999999998</v>
      </c>
      <c r="D506" s="17">
        <v>0.58999999999999952</v>
      </c>
      <c r="E506" s="17">
        <v>0</v>
      </c>
      <c r="F506" s="16">
        <v>41638.000000000022</v>
      </c>
      <c r="G506" s="18">
        <v>38.47</v>
      </c>
    </row>
    <row r="507" spans="1:7" ht="15" customHeight="1" x14ac:dyDescent="0.2">
      <c r="A507" s="11" t="s">
        <v>442</v>
      </c>
      <c r="B507" s="19">
        <v>91</v>
      </c>
      <c r="C507" s="17">
        <v>11.248400000000004</v>
      </c>
      <c r="D507" s="17">
        <v>0.38639999999999991</v>
      </c>
      <c r="E507" s="17">
        <v>0</v>
      </c>
      <c r="F507" s="16">
        <v>42449.500000000007</v>
      </c>
      <c r="G507" s="18">
        <v>78.455000000000013</v>
      </c>
    </row>
    <row r="508" spans="1:7" ht="15" customHeight="1" x14ac:dyDescent="0.2">
      <c r="A508" s="11" t="s">
        <v>443</v>
      </c>
      <c r="B508" s="19">
        <v>79</v>
      </c>
      <c r="C508" s="17">
        <v>34.343999999999987</v>
      </c>
      <c r="D508" s="17">
        <v>1.700800000000001</v>
      </c>
      <c r="E508" s="17">
        <v>0</v>
      </c>
      <c r="F508" s="16">
        <v>103222.5</v>
      </c>
      <c r="G508" s="18">
        <v>164.74</v>
      </c>
    </row>
    <row r="509" spans="1:7" ht="15" customHeight="1" x14ac:dyDescent="0.2">
      <c r="A509" s="11" t="s">
        <v>228</v>
      </c>
      <c r="B509" s="19">
        <v>32</v>
      </c>
      <c r="C509" s="17">
        <v>10.999999999999998</v>
      </c>
      <c r="D509" s="17">
        <v>0.24</v>
      </c>
      <c r="E509" s="17">
        <v>0</v>
      </c>
      <c r="F509" s="16">
        <v>83959.999999999971</v>
      </c>
      <c r="G509" s="18">
        <v>79.699999999999989</v>
      </c>
    </row>
    <row r="510" spans="1:7" ht="15" customHeight="1" x14ac:dyDescent="0.2">
      <c r="A510" s="11" t="s">
        <v>444</v>
      </c>
      <c r="B510" s="19">
        <v>70</v>
      </c>
      <c r="C510" s="17">
        <v>12.2704</v>
      </c>
      <c r="D510" s="17">
        <v>0.14000000000000004</v>
      </c>
      <c r="E510" s="17">
        <v>0</v>
      </c>
      <c r="F510" s="16">
        <v>15649.000000000002</v>
      </c>
      <c r="G510" s="18">
        <v>34.240000000000009</v>
      </c>
    </row>
    <row r="511" spans="1:7" ht="15" customHeight="1" x14ac:dyDescent="0.2">
      <c r="A511" s="11" t="s">
        <v>445</v>
      </c>
      <c r="B511" s="19">
        <v>28</v>
      </c>
      <c r="C511" s="17">
        <v>1.2696000000000001</v>
      </c>
      <c r="D511" s="17">
        <v>9.9999999999999985E-3</v>
      </c>
      <c r="E511" s="17">
        <v>0</v>
      </c>
      <c r="F511" s="16">
        <v>7110.0000000000018</v>
      </c>
      <c r="G511" s="18">
        <v>0.78</v>
      </c>
    </row>
    <row r="512" spans="1:7" ht="15" customHeight="1" x14ac:dyDescent="0.2">
      <c r="A512" s="11" t="s">
        <v>446</v>
      </c>
      <c r="B512" s="19">
        <v>98</v>
      </c>
      <c r="C512" s="17">
        <v>19.807199999999998</v>
      </c>
      <c r="D512" s="17">
        <v>4.9600000000000035</v>
      </c>
      <c r="E512" s="17">
        <v>0</v>
      </c>
      <c r="F512" s="16">
        <v>158631.00000000003</v>
      </c>
      <c r="G512" s="18">
        <v>95.33550000000001</v>
      </c>
    </row>
    <row r="513" spans="1:7" ht="15" customHeight="1" x14ac:dyDescent="0.2">
      <c r="A513" s="11" t="s">
        <v>447</v>
      </c>
      <c r="B513" s="19">
        <v>36</v>
      </c>
      <c r="C513" s="17">
        <v>11.672000000000002</v>
      </c>
      <c r="D513" s="17">
        <v>0.08</v>
      </c>
      <c r="E513" s="17">
        <v>0</v>
      </c>
      <c r="F513" s="16">
        <v>22105</v>
      </c>
      <c r="G513" s="18">
        <v>23.96</v>
      </c>
    </row>
    <row r="514" spans="1:7" ht="15" customHeight="1" x14ac:dyDescent="0.2">
      <c r="A514" s="11" t="s">
        <v>448</v>
      </c>
      <c r="B514" s="19">
        <v>12</v>
      </c>
      <c r="C514" s="17">
        <v>0.52999999999999992</v>
      </c>
      <c r="D514" s="17">
        <v>0</v>
      </c>
      <c r="E514" s="17">
        <v>0</v>
      </c>
      <c r="F514" s="16">
        <v>7589.9999999999991</v>
      </c>
      <c r="G514" s="18">
        <v>14.850000000000001</v>
      </c>
    </row>
    <row r="515" spans="1:7" s="3" customFormat="1" ht="15" customHeight="1" x14ac:dyDescent="0.2">
      <c r="A515" s="11" t="s">
        <v>449</v>
      </c>
      <c r="B515" s="13">
        <v>1720</v>
      </c>
      <c r="C515" s="14">
        <v>593.36640000000102</v>
      </c>
      <c r="D515" s="14">
        <v>63.825600000000072</v>
      </c>
      <c r="E515" s="14">
        <v>0.17640000000000033</v>
      </c>
      <c r="F515" s="13">
        <f>SUM(F516:F528)</f>
        <v>4172474.0000000009</v>
      </c>
      <c r="G515" s="15">
        <f>SUM(G516:G528)</f>
        <v>3678.7059999999997</v>
      </c>
    </row>
    <row r="516" spans="1:7" ht="15" customHeight="1" x14ac:dyDescent="0.2">
      <c r="A516" s="11" t="s">
        <v>695</v>
      </c>
      <c r="B516" s="19">
        <v>50</v>
      </c>
      <c r="C516" s="17">
        <v>19.560000000000013</v>
      </c>
      <c r="D516" s="17">
        <v>0.44000000000000011</v>
      </c>
      <c r="E516" s="17">
        <v>0</v>
      </c>
      <c r="F516" s="16">
        <v>55132.000000000007</v>
      </c>
      <c r="G516" s="18">
        <v>211.43</v>
      </c>
    </row>
    <row r="517" spans="1:7" ht="15" customHeight="1" x14ac:dyDescent="0.2">
      <c r="A517" s="11" t="s">
        <v>450</v>
      </c>
      <c r="B517" s="19">
        <v>76</v>
      </c>
      <c r="C517" s="17">
        <v>21.459999999999997</v>
      </c>
      <c r="D517" s="17">
        <v>1.2083999999999995</v>
      </c>
      <c r="E517" s="17">
        <v>0</v>
      </c>
      <c r="F517" s="16">
        <v>254571.99999999994</v>
      </c>
      <c r="G517" s="18">
        <v>73.63000000000001</v>
      </c>
    </row>
    <row r="518" spans="1:7" ht="15" customHeight="1" x14ac:dyDescent="0.2">
      <c r="A518" s="11" t="s">
        <v>451</v>
      </c>
      <c r="B518" s="19">
        <v>31</v>
      </c>
      <c r="C518" s="17">
        <v>4.47</v>
      </c>
      <c r="D518" s="17">
        <v>0</v>
      </c>
      <c r="E518" s="17">
        <v>0</v>
      </c>
      <c r="F518" s="16">
        <v>23760</v>
      </c>
      <c r="G518" s="18">
        <v>11.340000000000003</v>
      </c>
    </row>
    <row r="519" spans="1:7" ht="15" customHeight="1" x14ac:dyDescent="0.2">
      <c r="A519" s="11" t="s">
        <v>452</v>
      </c>
      <c r="B519" s="19">
        <v>39</v>
      </c>
      <c r="C519" s="17">
        <v>11.940000000000001</v>
      </c>
      <c r="D519" s="17">
        <v>2.0000000000000004E-2</v>
      </c>
      <c r="E519" s="17">
        <v>5.9999999999999984E-2</v>
      </c>
      <c r="F519" s="16">
        <v>32065</v>
      </c>
      <c r="G519" s="18">
        <v>36.569999999999993</v>
      </c>
    </row>
    <row r="520" spans="1:7" ht="15" customHeight="1" x14ac:dyDescent="0.2">
      <c r="A520" s="11" t="s">
        <v>453</v>
      </c>
      <c r="B520" s="19">
        <v>252</v>
      </c>
      <c r="C520" s="17">
        <v>138.8000000000001</v>
      </c>
      <c r="D520" s="17">
        <v>19.820399999999992</v>
      </c>
      <c r="E520" s="17">
        <v>4.0000000000000002E-4</v>
      </c>
      <c r="F520" s="16">
        <v>602702.5</v>
      </c>
      <c r="G520" s="18">
        <v>1048.9099999999999</v>
      </c>
    </row>
    <row r="521" spans="1:7" ht="15" customHeight="1" x14ac:dyDescent="0.2">
      <c r="A521" s="11" t="s">
        <v>454</v>
      </c>
      <c r="B521" s="19">
        <v>347</v>
      </c>
      <c r="C521" s="17">
        <v>98.999999999999915</v>
      </c>
      <c r="D521" s="17">
        <v>11.08200000000001</v>
      </c>
      <c r="E521" s="17">
        <v>1.6000000000000007E-2</v>
      </c>
      <c r="F521" s="16">
        <v>990666.00000000035</v>
      </c>
      <c r="G521" s="18">
        <v>429.19000000000005</v>
      </c>
    </row>
    <row r="522" spans="1:7" ht="15" customHeight="1" x14ac:dyDescent="0.2">
      <c r="A522" s="11" t="s">
        <v>389</v>
      </c>
      <c r="B522" s="19">
        <v>285</v>
      </c>
      <c r="C522" s="17">
        <v>89.639999999999802</v>
      </c>
      <c r="D522" s="17">
        <v>11.946000000000003</v>
      </c>
      <c r="E522" s="17">
        <v>4.0000000000000056E-2</v>
      </c>
      <c r="F522" s="16">
        <v>353690.50000000017</v>
      </c>
      <c r="G522" s="18">
        <v>824.505</v>
      </c>
    </row>
    <row r="523" spans="1:7" ht="15" customHeight="1" x14ac:dyDescent="0.2">
      <c r="A523" s="11" t="s">
        <v>455</v>
      </c>
      <c r="B523" s="19">
        <v>177</v>
      </c>
      <c r="C523" s="17">
        <v>56.580000000000034</v>
      </c>
      <c r="D523" s="17">
        <v>5.5200000000000005</v>
      </c>
      <c r="E523" s="17">
        <v>0</v>
      </c>
      <c r="F523" s="16">
        <v>441584.00000000029</v>
      </c>
      <c r="G523" s="18">
        <v>433.87099999999987</v>
      </c>
    </row>
    <row r="524" spans="1:7" ht="15" customHeight="1" x14ac:dyDescent="0.2">
      <c r="A524" s="11" t="s">
        <v>456</v>
      </c>
      <c r="B524" s="19">
        <v>63</v>
      </c>
      <c r="C524" s="17">
        <v>19.860000000000007</v>
      </c>
      <c r="D524" s="17">
        <v>0.59999999999999976</v>
      </c>
      <c r="E524" s="17">
        <v>0</v>
      </c>
      <c r="F524" s="16">
        <v>47099.999999999993</v>
      </c>
      <c r="G524" s="18">
        <v>92.669999999999973</v>
      </c>
    </row>
    <row r="525" spans="1:7" ht="15" customHeight="1" x14ac:dyDescent="0.2">
      <c r="A525" s="11" t="s">
        <v>457</v>
      </c>
      <c r="B525" s="19">
        <v>113</v>
      </c>
      <c r="C525" s="17">
        <v>22.822400000000002</v>
      </c>
      <c r="D525" s="17">
        <v>2.5384000000000015</v>
      </c>
      <c r="E525" s="17">
        <v>0</v>
      </c>
      <c r="F525" s="16">
        <v>94058.999999999985</v>
      </c>
      <c r="G525" s="18">
        <v>17.600000000000005</v>
      </c>
    </row>
    <row r="526" spans="1:7" ht="15" customHeight="1" x14ac:dyDescent="0.2">
      <c r="A526" s="11" t="s">
        <v>458</v>
      </c>
      <c r="B526" s="19">
        <v>13</v>
      </c>
      <c r="C526" s="17">
        <v>1.18</v>
      </c>
      <c r="D526" s="17">
        <v>0</v>
      </c>
      <c r="E526" s="17">
        <v>0</v>
      </c>
      <c r="F526" s="16">
        <v>3470</v>
      </c>
      <c r="G526" s="18">
        <v>6.04</v>
      </c>
    </row>
    <row r="527" spans="1:7" ht="15" customHeight="1" x14ac:dyDescent="0.2">
      <c r="A527" s="11" t="s">
        <v>459</v>
      </c>
      <c r="B527" s="19">
        <v>38</v>
      </c>
      <c r="C527" s="17">
        <v>21.28</v>
      </c>
      <c r="D527" s="17">
        <v>0.28039999999999998</v>
      </c>
      <c r="E527" s="17">
        <v>0</v>
      </c>
      <c r="F527" s="16">
        <v>259887.00000000006</v>
      </c>
      <c r="G527" s="18">
        <v>31.499999999999993</v>
      </c>
    </row>
    <row r="528" spans="1:7" ht="15" customHeight="1" x14ac:dyDescent="0.2">
      <c r="A528" s="11" t="s">
        <v>125</v>
      </c>
      <c r="B528" s="19">
        <v>236</v>
      </c>
      <c r="C528" s="17">
        <v>86.774000000000001</v>
      </c>
      <c r="D528" s="17">
        <v>10.369999999999992</v>
      </c>
      <c r="E528" s="17">
        <v>6.0000000000000081E-2</v>
      </c>
      <c r="F528" s="16">
        <v>1013785.9999999998</v>
      </c>
      <c r="G528" s="18">
        <v>461.44999999999987</v>
      </c>
    </row>
    <row r="529" spans="1:7" s="3" customFormat="1" ht="15" customHeight="1" x14ac:dyDescent="0.2">
      <c r="A529" s="11" t="s">
        <v>460</v>
      </c>
      <c r="B529" s="13">
        <v>468</v>
      </c>
      <c r="C529" s="14">
        <v>163.65999999999991</v>
      </c>
      <c r="D529" s="14">
        <v>16.187600000000021</v>
      </c>
      <c r="E529" s="14">
        <v>4.1200000000000019</v>
      </c>
      <c r="F529" s="13">
        <f>SUM(F530:F539)</f>
        <v>793085.00000000012</v>
      </c>
      <c r="G529" s="15">
        <f>SUM(G530:G539)</f>
        <v>711.92999999999984</v>
      </c>
    </row>
    <row r="530" spans="1:7" ht="15" customHeight="1" x14ac:dyDescent="0.2">
      <c r="A530" s="11" t="s">
        <v>696</v>
      </c>
      <c r="B530" s="19">
        <v>15</v>
      </c>
      <c r="C530" s="17">
        <v>9.6799999999999979</v>
      </c>
      <c r="D530" s="17">
        <v>3.6799999999999993</v>
      </c>
      <c r="E530" s="17">
        <v>0.12000000000000002</v>
      </c>
      <c r="F530" s="16">
        <v>37080</v>
      </c>
      <c r="G530" s="18">
        <v>15.69</v>
      </c>
    </row>
    <row r="531" spans="1:7" ht="15" customHeight="1" x14ac:dyDescent="0.2">
      <c r="A531" s="11" t="s">
        <v>461</v>
      </c>
      <c r="B531" s="19">
        <v>26</v>
      </c>
      <c r="C531" s="17">
        <v>24.540000000000003</v>
      </c>
      <c r="D531" s="17">
        <v>0.15999999999999998</v>
      </c>
      <c r="E531" s="17">
        <v>0</v>
      </c>
      <c r="F531" s="16">
        <v>40460</v>
      </c>
      <c r="G531" s="18">
        <v>227.43</v>
      </c>
    </row>
    <row r="532" spans="1:7" ht="15" customHeight="1" x14ac:dyDescent="0.2">
      <c r="A532" s="11" t="s">
        <v>462</v>
      </c>
      <c r="B532" s="19">
        <v>122</v>
      </c>
      <c r="C532" s="17">
        <v>26.780000000000008</v>
      </c>
      <c r="D532" s="17">
        <v>1.8879999999999999</v>
      </c>
      <c r="E532" s="17">
        <v>0</v>
      </c>
      <c r="F532" s="16">
        <v>196815.00000000015</v>
      </c>
      <c r="G532" s="18">
        <v>100.22999999999999</v>
      </c>
    </row>
    <row r="533" spans="1:7" ht="15" customHeight="1" x14ac:dyDescent="0.2">
      <c r="A533" s="11" t="s">
        <v>69</v>
      </c>
      <c r="B533" s="19">
        <v>64</v>
      </c>
      <c r="C533" s="17">
        <v>45.379999999999988</v>
      </c>
      <c r="D533" s="17">
        <v>1.6484000000000003</v>
      </c>
      <c r="E533" s="17">
        <v>0</v>
      </c>
      <c r="F533" s="16">
        <v>180099.99999999997</v>
      </c>
      <c r="G533" s="18">
        <v>153.13</v>
      </c>
    </row>
    <row r="534" spans="1:7" ht="15" customHeight="1" x14ac:dyDescent="0.2">
      <c r="A534" s="11" t="s">
        <v>463</v>
      </c>
      <c r="B534" s="19">
        <v>20</v>
      </c>
      <c r="C534" s="17">
        <v>2.3900000000000006</v>
      </c>
      <c r="D534" s="17">
        <v>6.9999999999999993E-2</v>
      </c>
      <c r="E534" s="17">
        <v>0</v>
      </c>
      <c r="F534" s="16">
        <v>31350.000000000004</v>
      </c>
      <c r="G534" s="18">
        <v>4.6400000000000006</v>
      </c>
    </row>
    <row r="535" spans="1:7" ht="15" customHeight="1" x14ac:dyDescent="0.2">
      <c r="A535" s="11" t="s">
        <v>464</v>
      </c>
      <c r="B535" s="19">
        <v>10</v>
      </c>
      <c r="C535" s="17">
        <v>1.6500000000000001</v>
      </c>
      <c r="D535" s="17">
        <v>1.0000000000000004E-2</v>
      </c>
      <c r="E535" s="17">
        <v>0</v>
      </c>
      <c r="F535" s="16">
        <v>19075</v>
      </c>
      <c r="G535" s="18">
        <v>0.21000000000000002</v>
      </c>
    </row>
    <row r="536" spans="1:7" ht="15" customHeight="1" x14ac:dyDescent="0.2">
      <c r="A536" s="11" t="s">
        <v>465</v>
      </c>
      <c r="B536" s="19">
        <v>50</v>
      </c>
      <c r="C536" s="17">
        <v>12.084000000000003</v>
      </c>
      <c r="D536" s="17">
        <v>0.2208</v>
      </c>
      <c r="E536" s="17">
        <v>0</v>
      </c>
      <c r="F536" s="16">
        <v>65404.999999999985</v>
      </c>
      <c r="G536" s="18">
        <v>31.110000000000003</v>
      </c>
    </row>
    <row r="537" spans="1:7" ht="15" customHeight="1" x14ac:dyDescent="0.2">
      <c r="A537" s="11" t="s">
        <v>466</v>
      </c>
      <c r="B537" s="19">
        <v>16</v>
      </c>
      <c r="C537" s="17">
        <v>4.0199999999999996</v>
      </c>
      <c r="D537" s="17">
        <v>0.57000000000000006</v>
      </c>
      <c r="E537" s="17">
        <v>0</v>
      </c>
      <c r="F537" s="16">
        <v>15275.000000000002</v>
      </c>
      <c r="G537" s="18">
        <v>55.77</v>
      </c>
    </row>
    <row r="538" spans="1:7" ht="15" customHeight="1" x14ac:dyDescent="0.2">
      <c r="A538" s="11" t="s">
        <v>467</v>
      </c>
      <c r="B538" s="19">
        <v>41</v>
      </c>
      <c r="C538" s="17">
        <v>6.6559999999999997</v>
      </c>
      <c r="D538" s="17">
        <v>0.1004</v>
      </c>
      <c r="E538" s="17">
        <v>4.0000000000000009</v>
      </c>
      <c r="F538" s="16">
        <v>35481.999999999993</v>
      </c>
      <c r="G538" s="18">
        <v>15.399999999999999</v>
      </c>
    </row>
    <row r="539" spans="1:7" ht="15" customHeight="1" x14ac:dyDescent="0.2">
      <c r="A539" s="11" t="s">
        <v>468</v>
      </c>
      <c r="B539" s="19">
        <v>104</v>
      </c>
      <c r="C539" s="17">
        <v>30.480000000000022</v>
      </c>
      <c r="D539" s="17">
        <v>7.839999999999999</v>
      </c>
      <c r="E539" s="17">
        <v>0</v>
      </c>
      <c r="F539" s="16">
        <v>172042.99999999997</v>
      </c>
      <c r="G539" s="18">
        <v>108.31999999999996</v>
      </c>
    </row>
    <row r="540" spans="1:7" s="3" customFormat="1" ht="15" customHeight="1" x14ac:dyDescent="0.2">
      <c r="A540" s="11" t="s">
        <v>469</v>
      </c>
      <c r="B540" s="13">
        <v>898</v>
      </c>
      <c r="C540" s="14">
        <v>356.03719999999959</v>
      </c>
      <c r="D540" s="14">
        <v>15.803999999999974</v>
      </c>
      <c r="E540" s="14">
        <v>117.60140000000025</v>
      </c>
      <c r="F540" s="13">
        <f>SUM(F541:F558)</f>
        <v>2744121.48</v>
      </c>
      <c r="G540" s="15">
        <f>SUM(G541:G558)</f>
        <v>1752.1916000000001</v>
      </c>
    </row>
    <row r="541" spans="1:7" ht="15" customHeight="1" x14ac:dyDescent="0.2">
      <c r="A541" s="11" t="s">
        <v>470</v>
      </c>
      <c r="B541" s="19">
        <v>71</v>
      </c>
      <c r="C541" s="17">
        <v>9.1067999999999962</v>
      </c>
      <c r="D541" s="17">
        <v>0.75200000000000045</v>
      </c>
      <c r="E541" s="17">
        <v>0</v>
      </c>
      <c r="F541" s="16">
        <v>20654.2</v>
      </c>
      <c r="G541" s="18">
        <v>17.988000000000003</v>
      </c>
    </row>
    <row r="542" spans="1:7" ht="15" customHeight="1" x14ac:dyDescent="0.2">
      <c r="A542" s="11" t="s">
        <v>471</v>
      </c>
      <c r="B542" s="19">
        <v>15</v>
      </c>
      <c r="C542" s="17">
        <v>3.29</v>
      </c>
      <c r="D542" s="17">
        <v>1.03</v>
      </c>
      <c r="E542" s="17">
        <v>1.0000000000000002</v>
      </c>
      <c r="F542" s="16">
        <v>18493</v>
      </c>
      <c r="G542" s="18">
        <v>63.13</v>
      </c>
    </row>
    <row r="543" spans="1:7" ht="15" customHeight="1" x14ac:dyDescent="0.2">
      <c r="A543" s="11" t="s">
        <v>472</v>
      </c>
      <c r="B543" s="19">
        <v>131</v>
      </c>
      <c r="C543" s="17">
        <v>37.489999999999988</v>
      </c>
      <c r="D543" s="17">
        <v>2.2399999999999998</v>
      </c>
      <c r="E543" s="17">
        <v>0.4799999999999997</v>
      </c>
      <c r="F543" s="16">
        <v>216673.00000000012</v>
      </c>
      <c r="G543" s="18">
        <v>235.17000000000013</v>
      </c>
    </row>
    <row r="544" spans="1:7" ht="15" customHeight="1" x14ac:dyDescent="0.2">
      <c r="A544" s="11" t="s">
        <v>473</v>
      </c>
      <c r="B544" s="19">
        <v>24</v>
      </c>
      <c r="C544" s="17">
        <v>3.9000000000000008</v>
      </c>
      <c r="D544" s="17">
        <v>0</v>
      </c>
      <c r="E544" s="17">
        <v>0</v>
      </c>
      <c r="F544" s="16">
        <v>16012.999999999998</v>
      </c>
      <c r="G544" s="18">
        <v>54.34999999999998</v>
      </c>
    </row>
    <row r="545" spans="1:7" ht="15" customHeight="1" x14ac:dyDescent="0.2">
      <c r="A545" s="11" t="s">
        <v>474</v>
      </c>
      <c r="B545" s="19">
        <v>93</v>
      </c>
      <c r="C545" s="17">
        <v>26.74039999999999</v>
      </c>
      <c r="D545" s="17">
        <v>2.7772000000000001</v>
      </c>
      <c r="E545" s="17">
        <v>0.27999999999999997</v>
      </c>
      <c r="F545" s="16">
        <v>169999.99999999997</v>
      </c>
      <c r="G545" s="18">
        <v>86</v>
      </c>
    </row>
    <row r="546" spans="1:7" ht="15" customHeight="1" x14ac:dyDescent="0.2">
      <c r="A546" s="11" t="s">
        <v>101</v>
      </c>
      <c r="B546" s="19">
        <v>78</v>
      </c>
      <c r="C546" s="17">
        <v>18.731599999999997</v>
      </c>
      <c r="D546" s="17">
        <v>1.1123999999999994</v>
      </c>
      <c r="E546" s="17">
        <v>0</v>
      </c>
      <c r="F546" s="16">
        <v>44601.279999999999</v>
      </c>
      <c r="G546" s="18">
        <v>79.033499999999975</v>
      </c>
    </row>
    <row r="547" spans="1:7" ht="15" customHeight="1" x14ac:dyDescent="0.2">
      <c r="A547" s="11" t="s">
        <v>475</v>
      </c>
      <c r="B547" s="19">
        <v>27</v>
      </c>
      <c r="C547" s="17">
        <v>17.432000000000002</v>
      </c>
      <c r="D547" s="17">
        <v>4.0000000000000008E-2</v>
      </c>
      <c r="E547" s="17">
        <v>7.9999999999999993E-4</v>
      </c>
      <c r="F547" s="16">
        <v>14678.000000000002</v>
      </c>
      <c r="G547" s="18">
        <v>35.940100000000001</v>
      </c>
    </row>
    <row r="548" spans="1:7" ht="15" customHeight="1" x14ac:dyDescent="0.2">
      <c r="A548" s="11" t="s">
        <v>476</v>
      </c>
      <c r="B548" s="19">
        <v>77</v>
      </c>
      <c r="C548" s="17">
        <v>6.7280000000000015</v>
      </c>
      <c r="D548" s="17">
        <v>0.12559999999999996</v>
      </c>
      <c r="E548" s="17">
        <v>0</v>
      </c>
      <c r="F548" s="16">
        <v>34273</v>
      </c>
      <c r="G548" s="18">
        <v>121.46000000000004</v>
      </c>
    </row>
    <row r="549" spans="1:7" ht="15" customHeight="1" x14ac:dyDescent="0.2">
      <c r="A549" s="11" t="s">
        <v>477</v>
      </c>
      <c r="B549" s="19">
        <v>40</v>
      </c>
      <c r="C549" s="17">
        <v>121.62400000000012</v>
      </c>
      <c r="D549" s="17">
        <v>0.85999999999999988</v>
      </c>
      <c r="E549" s="17">
        <v>104.56059999999994</v>
      </c>
      <c r="F549" s="16">
        <v>1749442.9999999998</v>
      </c>
      <c r="G549" s="18">
        <v>238.6399999999999</v>
      </c>
    </row>
    <row r="550" spans="1:7" ht="15" customHeight="1" x14ac:dyDescent="0.2">
      <c r="A550" s="11" t="s">
        <v>478</v>
      </c>
      <c r="B550" s="19">
        <v>63</v>
      </c>
      <c r="C550" s="17">
        <v>14.440000000000005</v>
      </c>
      <c r="D550" s="17">
        <v>0.58000000000000018</v>
      </c>
      <c r="E550" s="17">
        <v>0.99999999999999978</v>
      </c>
      <c r="F550" s="16">
        <v>127272.00000000006</v>
      </c>
      <c r="G550" s="18">
        <v>40.889999999999986</v>
      </c>
    </row>
    <row r="551" spans="1:7" ht="15" customHeight="1" x14ac:dyDescent="0.2">
      <c r="A551" s="11" t="s">
        <v>479</v>
      </c>
      <c r="B551" s="19">
        <v>51</v>
      </c>
      <c r="C551" s="17">
        <v>15.371999999999993</v>
      </c>
      <c r="D551" s="17">
        <v>2.9460000000000011</v>
      </c>
      <c r="E551" s="17">
        <v>0</v>
      </c>
      <c r="F551" s="16">
        <v>45823</v>
      </c>
      <c r="G551" s="18">
        <v>47.999999999999986</v>
      </c>
    </row>
    <row r="552" spans="1:7" ht="15" customHeight="1" x14ac:dyDescent="0.2">
      <c r="A552" s="11" t="s">
        <v>480</v>
      </c>
      <c r="B552" s="19">
        <v>25</v>
      </c>
      <c r="C552" s="17">
        <v>12.600000000000001</v>
      </c>
      <c r="D552" s="17">
        <v>0.44000000000000006</v>
      </c>
      <c r="E552" s="17">
        <v>4.0000000000000008E-2</v>
      </c>
      <c r="F552" s="16">
        <v>36541</v>
      </c>
      <c r="G552" s="18">
        <v>360.22</v>
      </c>
    </row>
    <row r="553" spans="1:7" ht="15" customHeight="1" x14ac:dyDescent="0.2">
      <c r="A553" s="11" t="s">
        <v>481</v>
      </c>
      <c r="B553" s="19">
        <v>51</v>
      </c>
      <c r="C553" s="17">
        <v>19.672399999999993</v>
      </c>
      <c r="D553" s="17">
        <v>0.5800000000000004</v>
      </c>
      <c r="E553" s="17">
        <v>9.9999999999999947</v>
      </c>
      <c r="F553" s="16">
        <v>59339.000000000007</v>
      </c>
      <c r="G553" s="18">
        <v>51.070000000000007</v>
      </c>
    </row>
    <row r="554" spans="1:7" ht="15" customHeight="1" x14ac:dyDescent="0.2">
      <c r="A554" s="11" t="s">
        <v>482</v>
      </c>
      <c r="B554" s="19">
        <v>49</v>
      </c>
      <c r="C554" s="17">
        <v>20.879999999999992</v>
      </c>
      <c r="D554" s="17">
        <v>1.7799999999999996</v>
      </c>
      <c r="E554" s="17">
        <v>0.24000000000000002</v>
      </c>
      <c r="F554" s="16">
        <v>90300</v>
      </c>
      <c r="G554" s="18">
        <v>132.18999999999994</v>
      </c>
    </row>
    <row r="555" spans="1:7" ht="15" customHeight="1" x14ac:dyDescent="0.2">
      <c r="A555" s="11" t="s">
        <v>483</v>
      </c>
      <c r="B555" s="19">
        <v>42</v>
      </c>
      <c r="C555" s="17">
        <v>12.09</v>
      </c>
      <c r="D555" s="17">
        <v>0.19999999999999996</v>
      </c>
      <c r="E555" s="17">
        <v>0</v>
      </c>
      <c r="F555" s="16">
        <v>26222.999999999982</v>
      </c>
      <c r="G555" s="18">
        <v>49.660000000000018</v>
      </c>
    </row>
    <row r="556" spans="1:7" ht="15" customHeight="1" x14ac:dyDescent="0.2">
      <c r="A556" s="11" t="s">
        <v>484</v>
      </c>
      <c r="B556" s="19">
        <v>33</v>
      </c>
      <c r="C556" s="17">
        <v>4.4700000000000024</v>
      </c>
      <c r="D556" s="17">
        <v>7.9999999999999982E-4</v>
      </c>
      <c r="E556" s="17">
        <v>0</v>
      </c>
      <c r="F556" s="16">
        <v>14069.999999999998</v>
      </c>
      <c r="G556" s="18">
        <v>49.930000000000007</v>
      </c>
    </row>
    <row r="557" spans="1:7" ht="15" customHeight="1" x14ac:dyDescent="0.2">
      <c r="A557" s="11" t="s">
        <v>485</v>
      </c>
      <c r="B557" s="19">
        <v>7</v>
      </c>
      <c r="C557" s="17">
        <v>1.6</v>
      </c>
      <c r="D557" s="17">
        <v>2.0000000000000007E-2</v>
      </c>
      <c r="E557" s="17">
        <v>0</v>
      </c>
      <c r="F557" s="16">
        <v>6475</v>
      </c>
      <c r="G557" s="18">
        <v>6.0200000000000005</v>
      </c>
    </row>
    <row r="558" spans="1:7" ht="15" customHeight="1" x14ac:dyDescent="0.2">
      <c r="A558" s="11" t="s">
        <v>76</v>
      </c>
      <c r="B558" s="19">
        <v>21</v>
      </c>
      <c r="C558" s="17">
        <v>9.8699999999999992</v>
      </c>
      <c r="D558" s="17">
        <v>0.32</v>
      </c>
      <c r="E558" s="17">
        <v>0</v>
      </c>
      <c r="F558" s="16">
        <v>53250</v>
      </c>
      <c r="G558" s="18">
        <v>82.5</v>
      </c>
    </row>
    <row r="559" spans="1:7" s="3" customFormat="1" ht="15" customHeight="1" x14ac:dyDescent="0.2">
      <c r="A559" s="11" t="s">
        <v>486</v>
      </c>
      <c r="B559" s="13">
        <v>507</v>
      </c>
      <c r="C559" s="14">
        <v>95.984799999999993</v>
      </c>
      <c r="D559" s="14">
        <v>3.695599999999998</v>
      </c>
      <c r="E559" s="14">
        <v>2.0000000000000049</v>
      </c>
      <c r="F559" s="13">
        <f>SUM(F560:F568)</f>
        <v>295693.7</v>
      </c>
      <c r="G559" s="15">
        <f>SUM(G560:G568)</f>
        <v>425.82010000000002</v>
      </c>
    </row>
    <row r="560" spans="1:7" ht="15" customHeight="1" x14ac:dyDescent="0.2">
      <c r="A560" s="11" t="s">
        <v>697</v>
      </c>
      <c r="B560" s="19">
        <v>58</v>
      </c>
      <c r="C560" s="17">
        <v>9.5400000000000027</v>
      </c>
      <c r="D560" s="17">
        <v>0.1</v>
      </c>
      <c r="E560" s="17">
        <v>0</v>
      </c>
      <c r="F560" s="16">
        <v>17026.000000000004</v>
      </c>
      <c r="G560" s="18">
        <v>22.650000000000002</v>
      </c>
    </row>
    <row r="561" spans="1:7" ht="15" customHeight="1" x14ac:dyDescent="0.2">
      <c r="A561" s="11" t="s">
        <v>487</v>
      </c>
      <c r="B561" s="19">
        <v>37</v>
      </c>
      <c r="C561" s="17">
        <v>5.0700000000000012</v>
      </c>
      <c r="D561" s="17">
        <v>0.33</v>
      </c>
      <c r="E561" s="17">
        <v>0</v>
      </c>
      <c r="F561" s="16">
        <v>19278</v>
      </c>
      <c r="G561" s="18">
        <v>14.525000000000004</v>
      </c>
    </row>
    <row r="562" spans="1:7" ht="15" customHeight="1" x14ac:dyDescent="0.2">
      <c r="A562" s="11" t="s">
        <v>488</v>
      </c>
      <c r="B562" s="19">
        <v>111</v>
      </c>
      <c r="C562" s="17">
        <v>15.680000000000005</v>
      </c>
      <c r="D562" s="17">
        <v>0.38040000000000007</v>
      </c>
      <c r="E562" s="17">
        <v>0</v>
      </c>
      <c r="F562" s="16">
        <v>82710.000000000029</v>
      </c>
      <c r="G562" s="18">
        <v>118.94000000000003</v>
      </c>
    </row>
    <row r="563" spans="1:7" ht="15" customHeight="1" x14ac:dyDescent="0.2">
      <c r="A563" s="11" t="s">
        <v>489</v>
      </c>
      <c r="B563" s="19">
        <v>41</v>
      </c>
      <c r="C563" s="17">
        <v>17.12</v>
      </c>
      <c r="D563" s="17">
        <v>0.51</v>
      </c>
      <c r="E563" s="17">
        <v>2.0000000000000009</v>
      </c>
      <c r="F563" s="16">
        <v>18074</v>
      </c>
      <c r="G563" s="18">
        <v>102.82000000000001</v>
      </c>
    </row>
    <row r="564" spans="1:7" ht="15" customHeight="1" x14ac:dyDescent="0.2">
      <c r="A564" s="11" t="s">
        <v>490</v>
      </c>
      <c r="B564" s="19">
        <v>79</v>
      </c>
      <c r="C564" s="17">
        <v>18.893999999999998</v>
      </c>
      <c r="D564" s="17">
        <v>0.32840000000000003</v>
      </c>
      <c r="E564" s="17">
        <v>0</v>
      </c>
      <c r="F564" s="16">
        <v>60210.7</v>
      </c>
      <c r="G564" s="18">
        <v>37.225099999999998</v>
      </c>
    </row>
    <row r="565" spans="1:7" ht="15" customHeight="1" x14ac:dyDescent="0.2">
      <c r="A565" s="11" t="s">
        <v>491</v>
      </c>
      <c r="B565" s="19">
        <v>40</v>
      </c>
      <c r="C565" s="17">
        <v>3.7000000000000015</v>
      </c>
      <c r="D565" s="17">
        <v>0.51000000000000012</v>
      </c>
      <c r="E565" s="17">
        <v>0</v>
      </c>
      <c r="F565" s="16">
        <v>14971.999999999998</v>
      </c>
      <c r="G565" s="18">
        <v>8.84</v>
      </c>
    </row>
    <row r="566" spans="1:7" ht="15" customHeight="1" x14ac:dyDescent="0.2">
      <c r="A566" s="11" t="s">
        <v>492</v>
      </c>
      <c r="B566" s="19">
        <v>15</v>
      </c>
      <c r="C566" s="17">
        <v>2.52</v>
      </c>
      <c r="D566" s="17">
        <v>0</v>
      </c>
      <c r="E566" s="17">
        <v>0</v>
      </c>
      <c r="F566" s="16">
        <v>5629.9999999999991</v>
      </c>
      <c r="G566" s="18">
        <v>0.15</v>
      </c>
    </row>
    <row r="567" spans="1:7" ht="15" customHeight="1" x14ac:dyDescent="0.2">
      <c r="A567" s="11" t="s">
        <v>493</v>
      </c>
      <c r="B567" s="19">
        <v>74</v>
      </c>
      <c r="C567" s="17">
        <v>12.080000000000004</v>
      </c>
      <c r="D567" s="17">
        <v>0.7960000000000006</v>
      </c>
      <c r="E567" s="17">
        <v>0</v>
      </c>
      <c r="F567" s="16">
        <v>39896.999999999985</v>
      </c>
      <c r="G567" s="18">
        <v>47.949999999999996</v>
      </c>
    </row>
    <row r="568" spans="1:7" ht="15" customHeight="1" x14ac:dyDescent="0.2">
      <c r="A568" s="11" t="s">
        <v>351</v>
      </c>
      <c r="B568" s="19">
        <v>52</v>
      </c>
      <c r="C568" s="17">
        <v>11.380800000000001</v>
      </c>
      <c r="D568" s="17">
        <v>0.7407999999999999</v>
      </c>
      <c r="E568" s="17">
        <v>0</v>
      </c>
      <c r="F568" s="16">
        <v>37896</v>
      </c>
      <c r="G568" s="18">
        <v>72.720000000000013</v>
      </c>
    </row>
    <row r="569" spans="1:7" s="3" customFormat="1" ht="21" customHeight="1" x14ac:dyDescent="0.2">
      <c r="A569" s="11" t="s">
        <v>15</v>
      </c>
      <c r="B569" s="13">
        <f>SUM(B570+B576+B589+B598+B606+B620+B629+B635+B642+B651+B668+B681)</f>
        <v>15230</v>
      </c>
      <c r="C569" s="14">
        <f t="shared" ref="C569:G569" si="10">SUM(C570+C576+C589+C598+C606+C620+C629+C635+C642+C651+C668+C681)</f>
        <v>7591.6856000000062</v>
      </c>
      <c r="D569" s="14">
        <f t="shared" si="10"/>
        <v>717.95670476190446</v>
      </c>
      <c r="E569" s="14">
        <f t="shared" si="10"/>
        <v>206.06819999999991</v>
      </c>
      <c r="F569" s="13">
        <f>SUM(F570+F576+F589+F598+F606+F620+F629+F635+F642+F651+F668+F681)</f>
        <v>8532666.25</v>
      </c>
      <c r="G569" s="15">
        <f t="shared" si="10"/>
        <v>178778.55939999997</v>
      </c>
    </row>
    <row r="570" spans="1:7" s="3" customFormat="1" ht="15" customHeight="1" x14ac:dyDescent="0.2">
      <c r="A570" s="11" t="s">
        <v>494</v>
      </c>
      <c r="B570" s="13">
        <v>397</v>
      </c>
      <c r="C570" s="14">
        <v>209.4896</v>
      </c>
      <c r="D570" s="14">
        <v>17.603200000000012</v>
      </c>
      <c r="E570" s="14">
        <v>13.350000000000025</v>
      </c>
      <c r="F570" s="13">
        <f>SUM(F571:F575)</f>
        <v>569035.00000000012</v>
      </c>
      <c r="G570" s="15">
        <f>SUM(G571:G575)</f>
        <v>4588.0899999999992</v>
      </c>
    </row>
    <row r="571" spans="1:7" ht="15" customHeight="1" x14ac:dyDescent="0.2">
      <c r="A571" s="11" t="s">
        <v>698</v>
      </c>
      <c r="B571" s="19">
        <v>105</v>
      </c>
      <c r="C571" s="17">
        <v>61.980000000000011</v>
      </c>
      <c r="D571" s="17">
        <v>2.4140000000000006</v>
      </c>
      <c r="E571" s="17">
        <v>3.2700000000000009</v>
      </c>
      <c r="F571" s="16">
        <v>328415.00000000012</v>
      </c>
      <c r="G571" s="18">
        <v>987.59999999999957</v>
      </c>
    </row>
    <row r="572" spans="1:7" ht="15" customHeight="1" x14ac:dyDescent="0.2">
      <c r="A572" s="11" t="s">
        <v>495</v>
      </c>
      <c r="B572" s="19">
        <v>80</v>
      </c>
      <c r="C572" s="17">
        <v>50.909999999999989</v>
      </c>
      <c r="D572" s="17">
        <v>9.698400000000003</v>
      </c>
      <c r="E572" s="17">
        <v>5.0199999999999987</v>
      </c>
      <c r="F572" s="16">
        <v>58905</v>
      </c>
      <c r="G572" s="18">
        <v>1049.7400000000002</v>
      </c>
    </row>
    <row r="573" spans="1:7" ht="15" customHeight="1" x14ac:dyDescent="0.2">
      <c r="A573" s="11" t="s">
        <v>496</v>
      </c>
      <c r="B573" s="19">
        <v>69</v>
      </c>
      <c r="C573" s="17">
        <v>34.5</v>
      </c>
      <c r="D573" s="17">
        <v>1.2420000000000004</v>
      </c>
      <c r="E573" s="17">
        <v>0.40000000000000013</v>
      </c>
      <c r="F573" s="16">
        <v>35005.999999999993</v>
      </c>
      <c r="G573" s="18">
        <v>1126.8999999999996</v>
      </c>
    </row>
    <row r="574" spans="1:7" ht="15" customHeight="1" x14ac:dyDescent="0.2">
      <c r="A574" s="11" t="s">
        <v>497</v>
      </c>
      <c r="B574" s="19">
        <v>87</v>
      </c>
      <c r="C574" s="17">
        <v>44.319999999999986</v>
      </c>
      <c r="D574" s="17">
        <v>4.1687999999999992</v>
      </c>
      <c r="E574" s="17">
        <v>4.660000000000001</v>
      </c>
      <c r="F574" s="16">
        <v>81834.999999999985</v>
      </c>
      <c r="G574" s="18">
        <v>1037.6399999999999</v>
      </c>
    </row>
    <row r="575" spans="1:7" ht="15" customHeight="1" x14ac:dyDescent="0.2">
      <c r="A575" s="11" t="s">
        <v>498</v>
      </c>
      <c r="B575" s="19">
        <v>56</v>
      </c>
      <c r="C575" s="17">
        <v>17.779599999999999</v>
      </c>
      <c r="D575" s="17">
        <v>8.0000000000000043E-2</v>
      </c>
      <c r="E575" s="17">
        <v>0</v>
      </c>
      <c r="F575" s="16">
        <v>64873.999999999993</v>
      </c>
      <c r="G575" s="18">
        <v>386.20999999999981</v>
      </c>
    </row>
    <row r="576" spans="1:7" s="3" customFormat="1" ht="15" customHeight="1" x14ac:dyDescent="0.2">
      <c r="A576" s="11" t="s">
        <v>499</v>
      </c>
      <c r="B576" s="13">
        <v>1854</v>
      </c>
      <c r="C576" s="14">
        <v>839.59279999999967</v>
      </c>
      <c r="D576" s="14">
        <v>79.910304761904683</v>
      </c>
      <c r="E576" s="14">
        <v>48.579599999999978</v>
      </c>
      <c r="F576" s="13">
        <f>SUM(F577:F588)</f>
        <v>1990766.9</v>
      </c>
      <c r="G576" s="15">
        <f>SUM(G577:G588)</f>
        <v>12516.645</v>
      </c>
    </row>
    <row r="577" spans="1:7" ht="15" customHeight="1" x14ac:dyDescent="0.2">
      <c r="A577" s="11" t="s">
        <v>699</v>
      </c>
      <c r="B577" s="19">
        <v>296</v>
      </c>
      <c r="C577" s="17">
        <v>146.05039999999988</v>
      </c>
      <c r="D577" s="17">
        <v>19.008400000000005</v>
      </c>
      <c r="E577" s="17">
        <v>13.209600000000004</v>
      </c>
      <c r="F577" s="16">
        <v>925171.99999999988</v>
      </c>
      <c r="G577" s="18">
        <v>1840.5349999999999</v>
      </c>
    </row>
    <row r="578" spans="1:7" ht="15" customHeight="1" x14ac:dyDescent="0.2">
      <c r="A578" s="11" t="s">
        <v>500</v>
      </c>
      <c r="B578" s="19">
        <v>77</v>
      </c>
      <c r="C578" s="17">
        <v>31.380000000000006</v>
      </c>
      <c r="D578" s="17">
        <v>0.28000000000000008</v>
      </c>
      <c r="E578" s="17">
        <v>0</v>
      </c>
      <c r="F578" s="16">
        <v>19767.999999999996</v>
      </c>
      <c r="G578" s="18">
        <v>401.50000000000011</v>
      </c>
    </row>
    <row r="579" spans="1:7" ht="15" customHeight="1" x14ac:dyDescent="0.2">
      <c r="A579" s="11" t="s">
        <v>501</v>
      </c>
      <c r="B579" s="19">
        <v>256</v>
      </c>
      <c r="C579" s="17">
        <v>80.052000000000078</v>
      </c>
      <c r="D579" s="17">
        <v>15.861904761904764</v>
      </c>
      <c r="E579" s="17">
        <v>6.0000000000000039E-2</v>
      </c>
      <c r="F579" s="16">
        <v>78581.000000000029</v>
      </c>
      <c r="G579" s="18">
        <v>909.26499999999999</v>
      </c>
    </row>
    <row r="580" spans="1:7" ht="15" customHeight="1" x14ac:dyDescent="0.2">
      <c r="A580" s="11" t="s">
        <v>502</v>
      </c>
      <c r="B580" s="19">
        <v>135</v>
      </c>
      <c r="C580" s="17">
        <v>70.900000000000006</v>
      </c>
      <c r="D580" s="17">
        <v>14.94000000000001</v>
      </c>
      <c r="E580" s="17">
        <v>1.1800000000000004</v>
      </c>
      <c r="F580" s="16">
        <v>91605.000000000029</v>
      </c>
      <c r="G580" s="18">
        <v>901.96000000000015</v>
      </c>
    </row>
    <row r="581" spans="1:7" ht="15" customHeight="1" x14ac:dyDescent="0.2">
      <c r="A581" s="11" t="s">
        <v>80</v>
      </c>
      <c r="B581" s="19">
        <v>161</v>
      </c>
      <c r="C581" s="17">
        <v>76.889999999999972</v>
      </c>
      <c r="D581" s="17">
        <v>3.0600000000000027</v>
      </c>
      <c r="E581" s="17">
        <v>4.3500000000000041</v>
      </c>
      <c r="F581" s="16">
        <v>192568.99999999988</v>
      </c>
      <c r="G581" s="18">
        <v>1087.3600000000006</v>
      </c>
    </row>
    <row r="582" spans="1:7" ht="15" customHeight="1" x14ac:dyDescent="0.2">
      <c r="A582" s="11" t="s">
        <v>491</v>
      </c>
      <c r="B582" s="19">
        <v>150</v>
      </c>
      <c r="C582" s="17">
        <v>67.140000000000043</v>
      </c>
      <c r="D582" s="17">
        <v>7.5000000000000044</v>
      </c>
      <c r="E582" s="17">
        <v>14.000000000000004</v>
      </c>
      <c r="F582" s="16">
        <v>189413.00000000003</v>
      </c>
      <c r="G582" s="18">
        <v>650.68999999999949</v>
      </c>
    </row>
    <row r="583" spans="1:7" ht="15" customHeight="1" x14ac:dyDescent="0.2">
      <c r="A583" s="11" t="s">
        <v>503</v>
      </c>
      <c r="B583" s="19">
        <v>100</v>
      </c>
      <c r="C583" s="17">
        <v>57.279999999999987</v>
      </c>
      <c r="D583" s="17">
        <v>0.62999999999999978</v>
      </c>
      <c r="E583" s="17">
        <v>2.9999999999999982</v>
      </c>
      <c r="F583" s="16">
        <v>63001.999999999993</v>
      </c>
      <c r="G583" s="18">
        <v>1233.8000000000002</v>
      </c>
    </row>
    <row r="584" spans="1:7" ht="15" customHeight="1" x14ac:dyDescent="0.2">
      <c r="A584" s="11" t="s">
        <v>504</v>
      </c>
      <c r="B584" s="19">
        <v>83</v>
      </c>
      <c r="C584" s="17">
        <v>43.420000000000009</v>
      </c>
      <c r="D584" s="17">
        <v>1.1600000000000001</v>
      </c>
      <c r="E584" s="17">
        <v>6.2799999999999985</v>
      </c>
      <c r="F584" s="16">
        <v>137765.00000000003</v>
      </c>
      <c r="G584" s="18">
        <v>706.47000000000014</v>
      </c>
    </row>
    <row r="585" spans="1:7" ht="15" customHeight="1" x14ac:dyDescent="0.2">
      <c r="A585" s="11" t="s">
        <v>505</v>
      </c>
      <c r="B585" s="19">
        <v>164</v>
      </c>
      <c r="C585" s="17">
        <v>63.6</v>
      </c>
      <c r="D585" s="17">
        <v>5.0400000000000036</v>
      </c>
      <c r="E585" s="17">
        <v>0</v>
      </c>
      <c r="F585" s="16">
        <v>59986.899999999972</v>
      </c>
      <c r="G585" s="18">
        <v>920.3949999999993</v>
      </c>
    </row>
    <row r="586" spans="1:7" ht="15" customHeight="1" x14ac:dyDescent="0.2">
      <c r="A586" s="11" t="s">
        <v>506</v>
      </c>
      <c r="B586" s="19">
        <v>154</v>
      </c>
      <c r="C586" s="17">
        <v>90.880000000000038</v>
      </c>
      <c r="D586" s="17">
        <v>3.2700000000000009</v>
      </c>
      <c r="E586" s="17">
        <v>4.5000000000000009</v>
      </c>
      <c r="F586" s="16">
        <v>71543.000000000029</v>
      </c>
      <c r="G586" s="18">
        <v>1938.8700000000006</v>
      </c>
    </row>
    <row r="587" spans="1:7" ht="15" customHeight="1" x14ac:dyDescent="0.2">
      <c r="A587" s="11" t="s">
        <v>507</v>
      </c>
      <c r="B587" s="19">
        <v>125</v>
      </c>
      <c r="C587" s="17">
        <v>48.26039999999999</v>
      </c>
      <c r="D587" s="17">
        <v>3.3000000000000007</v>
      </c>
      <c r="E587" s="17">
        <v>1.9999999999999996</v>
      </c>
      <c r="F587" s="16">
        <v>106462</v>
      </c>
      <c r="G587" s="18">
        <v>1036.75</v>
      </c>
    </row>
    <row r="588" spans="1:7" ht="15" customHeight="1" x14ac:dyDescent="0.2">
      <c r="A588" s="11" t="s">
        <v>351</v>
      </c>
      <c r="B588" s="19">
        <v>153</v>
      </c>
      <c r="C588" s="17">
        <v>63.74000000000003</v>
      </c>
      <c r="D588" s="17">
        <v>5.8600000000000012</v>
      </c>
      <c r="E588" s="17">
        <v>0</v>
      </c>
      <c r="F588" s="16">
        <v>54899.999999999985</v>
      </c>
      <c r="G588" s="18">
        <v>889.05000000000007</v>
      </c>
    </row>
    <row r="589" spans="1:7" s="3" customFormat="1" ht="15" customHeight="1" x14ac:dyDescent="0.2">
      <c r="A589" s="11" t="s">
        <v>508</v>
      </c>
      <c r="B589" s="13">
        <v>2555</v>
      </c>
      <c r="C589" s="14">
        <v>984.89999999999964</v>
      </c>
      <c r="D589" s="14">
        <v>83.051599999999709</v>
      </c>
      <c r="E589" s="14">
        <v>8.5999999999999913E-3</v>
      </c>
      <c r="F589" s="13">
        <f>SUM(F590:F597)</f>
        <v>540078.05999999994</v>
      </c>
      <c r="G589" s="15">
        <f>SUM(G590:G597)</f>
        <v>10426.582699999999</v>
      </c>
    </row>
    <row r="590" spans="1:7" ht="15" customHeight="1" x14ac:dyDescent="0.2">
      <c r="A590" s="11" t="s">
        <v>700</v>
      </c>
      <c r="B590" s="19">
        <v>305</v>
      </c>
      <c r="C590" s="17">
        <v>126.25000000000007</v>
      </c>
      <c r="D590" s="17">
        <v>17.66</v>
      </c>
      <c r="E590" s="17">
        <v>8.6000000000000069E-3</v>
      </c>
      <c r="F590" s="16">
        <v>99747.5</v>
      </c>
      <c r="G590" s="18">
        <v>1076.1100000000001</v>
      </c>
    </row>
    <row r="591" spans="1:7" ht="15" customHeight="1" x14ac:dyDescent="0.2">
      <c r="A591" s="11" t="s">
        <v>509</v>
      </c>
      <c r="B591" s="19">
        <v>317</v>
      </c>
      <c r="C591" s="17">
        <v>117.46999999999987</v>
      </c>
      <c r="D591" s="17">
        <v>5.0500000000000016</v>
      </c>
      <c r="E591" s="17">
        <v>0</v>
      </c>
      <c r="F591" s="16">
        <v>92635.000000000015</v>
      </c>
      <c r="G591" s="18">
        <v>1143.22</v>
      </c>
    </row>
    <row r="592" spans="1:7" ht="15" customHeight="1" x14ac:dyDescent="0.2">
      <c r="A592" s="11" t="s">
        <v>510</v>
      </c>
      <c r="B592" s="19">
        <v>604</v>
      </c>
      <c r="C592" s="17">
        <v>216.62000000000032</v>
      </c>
      <c r="D592" s="17">
        <v>34.24</v>
      </c>
      <c r="E592" s="17">
        <v>0</v>
      </c>
      <c r="F592" s="16">
        <v>70643.000000000015</v>
      </c>
      <c r="G592" s="18">
        <v>1831.4149999999995</v>
      </c>
    </row>
    <row r="593" spans="1:7" ht="15" customHeight="1" x14ac:dyDescent="0.2">
      <c r="A593" s="11" t="s">
        <v>511</v>
      </c>
      <c r="B593" s="19">
        <v>194</v>
      </c>
      <c r="C593" s="17">
        <v>86.21999999999997</v>
      </c>
      <c r="D593" s="17">
        <v>3.4875999999999996</v>
      </c>
      <c r="E593" s="17">
        <v>0</v>
      </c>
      <c r="F593" s="16">
        <v>44332.999999999985</v>
      </c>
      <c r="G593" s="18">
        <v>1011.0899999999999</v>
      </c>
    </row>
    <row r="594" spans="1:7" ht="15" customHeight="1" x14ac:dyDescent="0.2">
      <c r="A594" s="11" t="s">
        <v>351</v>
      </c>
      <c r="B594" s="19">
        <v>356</v>
      </c>
      <c r="C594" s="17">
        <v>126.94</v>
      </c>
      <c r="D594" s="17">
        <v>2.5199999999999991</v>
      </c>
      <c r="E594" s="17">
        <v>0</v>
      </c>
      <c r="F594" s="16">
        <v>63110.000000000029</v>
      </c>
      <c r="G594" s="18">
        <v>1533.6904999999997</v>
      </c>
    </row>
    <row r="595" spans="1:7" ht="15" customHeight="1" x14ac:dyDescent="0.2">
      <c r="A595" s="11" t="s">
        <v>512</v>
      </c>
      <c r="B595" s="19">
        <v>259</v>
      </c>
      <c r="C595" s="17">
        <v>149.65</v>
      </c>
      <c r="D595" s="17">
        <v>6.7400000000000038</v>
      </c>
      <c r="E595" s="17">
        <v>0</v>
      </c>
      <c r="F595" s="16">
        <v>54987.060000000012</v>
      </c>
      <c r="G595" s="18">
        <v>1555.5951999999993</v>
      </c>
    </row>
    <row r="596" spans="1:7" ht="15" customHeight="1" x14ac:dyDescent="0.2">
      <c r="A596" s="11" t="s">
        <v>513</v>
      </c>
      <c r="B596" s="19">
        <v>243</v>
      </c>
      <c r="C596" s="17">
        <v>89.120000000000061</v>
      </c>
      <c r="D596" s="17">
        <v>3.3727999999999976</v>
      </c>
      <c r="E596" s="17">
        <v>0</v>
      </c>
      <c r="F596" s="16">
        <v>73418.499999999985</v>
      </c>
      <c r="G596" s="18">
        <v>1350.0150000000003</v>
      </c>
    </row>
    <row r="597" spans="1:7" ht="15" customHeight="1" x14ac:dyDescent="0.2">
      <c r="A597" s="11" t="s">
        <v>358</v>
      </c>
      <c r="B597" s="19">
        <v>277</v>
      </c>
      <c r="C597" s="17">
        <v>72.630000000000038</v>
      </c>
      <c r="D597" s="17">
        <v>9.9811999999999959</v>
      </c>
      <c r="E597" s="17">
        <v>0</v>
      </c>
      <c r="F597" s="16">
        <v>41203.999999999993</v>
      </c>
      <c r="G597" s="18">
        <v>925.44700000000103</v>
      </c>
    </row>
    <row r="598" spans="1:7" s="3" customFormat="1" ht="15" customHeight="1" x14ac:dyDescent="0.2">
      <c r="A598" s="11" t="s">
        <v>514</v>
      </c>
      <c r="B598" s="13">
        <v>1487</v>
      </c>
      <c r="C598" s="14">
        <v>763.78200000000083</v>
      </c>
      <c r="D598" s="14">
        <v>77.08999999999979</v>
      </c>
      <c r="E598" s="14">
        <v>1.579999999999999</v>
      </c>
      <c r="F598" s="13">
        <f>SUM(F599:F605)</f>
        <v>586631.99999999988</v>
      </c>
      <c r="G598" s="15">
        <f>SUM(G599:G605)</f>
        <v>10489.869999999999</v>
      </c>
    </row>
    <row r="599" spans="1:7" ht="15" customHeight="1" x14ac:dyDescent="0.2">
      <c r="A599" s="11" t="s">
        <v>701</v>
      </c>
      <c r="B599" s="19">
        <v>296</v>
      </c>
      <c r="C599" s="17">
        <v>181.78000000000023</v>
      </c>
      <c r="D599" s="17">
        <v>17.016000000000002</v>
      </c>
      <c r="E599" s="17">
        <v>0.83999999999999975</v>
      </c>
      <c r="F599" s="16">
        <v>105016.99999999994</v>
      </c>
      <c r="G599" s="18">
        <v>1936.9550000000002</v>
      </c>
    </row>
    <row r="600" spans="1:7" ht="15" customHeight="1" x14ac:dyDescent="0.2">
      <c r="A600" s="11" t="s">
        <v>515</v>
      </c>
      <c r="B600" s="19">
        <v>281</v>
      </c>
      <c r="C600" s="17">
        <v>95.660000000000039</v>
      </c>
      <c r="D600" s="17">
        <v>16.2</v>
      </c>
      <c r="E600" s="17">
        <v>0</v>
      </c>
      <c r="F600" s="16">
        <v>115754.99999999997</v>
      </c>
      <c r="G600" s="18">
        <v>1294.4799999999993</v>
      </c>
    </row>
    <row r="601" spans="1:7" ht="15" customHeight="1" x14ac:dyDescent="0.2">
      <c r="A601" s="11" t="s">
        <v>516</v>
      </c>
      <c r="B601" s="19">
        <v>287</v>
      </c>
      <c r="C601" s="17">
        <v>167.16799999999995</v>
      </c>
      <c r="D601" s="17">
        <v>12.140000000000009</v>
      </c>
      <c r="E601" s="17">
        <v>0.5</v>
      </c>
      <c r="F601" s="16">
        <v>72226</v>
      </c>
      <c r="G601" s="18">
        <v>1983.7950000000003</v>
      </c>
    </row>
    <row r="602" spans="1:7" ht="15" customHeight="1" x14ac:dyDescent="0.2">
      <c r="A602" s="11" t="s">
        <v>81</v>
      </c>
      <c r="B602" s="19">
        <v>107</v>
      </c>
      <c r="C602" s="17">
        <v>80.833999999999932</v>
      </c>
      <c r="D602" s="17">
        <v>6.6439999999999984</v>
      </c>
      <c r="E602" s="17">
        <v>0</v>
      </c>
      <c r="F602" s="16">
        <v>33254.999999999985</v>
      </c>
      <c r="G602" s="18">
        <v>2193.7599999999998</v>
      </c>
    </row>
    <row r="603" spans="1:7" ht="15" customHeight="1" x14ac:dyDescent="0.2">
      <c r="A603" s="11" t="s">
        <v>517</v>
      </c>
      <c r="B603" s="19">
        <v>152</v>
      </c>
      <c r="C603" s="17">
        <v>98.160000000000039</v>
      </c>
      <c r="D603" s="17">
        <v>14.569999999999986</v>
      </c>
      <c r="E603" s="17">
        <v>0</v>
      </c>
      <c r="F603" s="16">
        <v>64544.999999999971</v>
      </c>
      <c r="G603" s="18">
        <v>992.50000000000011</v>
      </c>
    </row>
    <row r="604" spans="1:7" ht="15" customHeight="1" x14ac:dyDescent="0.2">
      <c r="A604" s="11" t="s">
        <v>518</v>
      </c>
      <c r="B604" s="19">
        <v>168</v>
      </c>
      <c r="C604" s="17">
        <v>75.519999999999953</v>
      </c>
      <c r="D604" s="17">
        <v>6.1999999999999993</v>
      </c>
      <c r="E604" s="17">
        <v>0</v>
      </c>
      <c r="F604" s="16">
        <v>62583.999999999978</v>
      </c>
      <c r="G604" s="18">
        <v>923.88</v>
      </c>
    </row>
    <row r="605" spans="1:7" ht="15" customHeight="1" x14ac:dyDescent="0.2">
      <c r="A605" s="11" t="s">
        <v>488</v>
      </c>
      <c r="B605" s="19">
        <v>196</v>
      </c>
      <c r="C605" s="17">
        <v>64.659999999999968</v>
      </c>
      <c r="D605" s="17">
        <v>4.3199999999999976</v>
      </c>
      <c r="E605" s="17">
        <v>0.24000000000000024</v>
      </c>
      <c r="F605" s="16">
        <v>133250.00000000003</v>
      </c>
      <c r="G605" s="18">
        <v>1164.5</v>
      </c>
    </row>
    <row r="606" spans="1:7" s="3" customFormat="1" ht="15" customHeight="1" x14ac:dyDescent="0.2">
      <c r="A606" s="11" t="s">
        <v>519</v>
      </c>
      <c r="B606" s="13">
        <v>2026</v>
      </c>
      <c r="C606" s="14">
        <v>1021.4196000000012</v>
      </c>
      <c r="D606" s="14">
        <v>95.265999999999963</v>
      </c>
      <c r="E606" s="14">
        <v>0</v>
      </c>
      <c r="F606" s="13">
        <f>SUM(F607:F619)</f>
        <v>561083.99999999988</v>
      </c>
      <c r="G606" s="15">
        <f>SUM(G607:G619)</f>
        <v>11328.564999999999</v>
      </c>
    </row>
    <row r="607" spans="1:7" ht="15" customHeight="1" x14ac:dyDescent="0.2">
      <c r="A607" s="11" t="s">
        <v>702</v>
      </c>
      <c r="B607" s="19">
        <v>185</v>
      </c>
      <c r="C607" s="17">
        <v>101.60999999999991</v>
      </c>
      <c r="D607" s="17">
        <v>15.580000000000002</v>
      </c>
      <c r="E607" s="17">
        <v>0</v>
      </c>
      <c r="F607" s="16">
        <v>61523</v>
      </c>
      <c r="G607" s="18">
        <v>661.87499999999989</v>
      </c>
    </row>
    <row r="608" spans="1:7" ht="15" customHeight="1" x14ac:dyDescent="0.2">
      <c r="A608" s="11" t="s">
        <v>520</v>
      </c>
      <c r="B608" s="19">
        <v>322</v>
      </c>
      <c r="C608" s="17">
        <v>189.39999999999981</v>
      </c>
      <c r="D608" s="17">
        <v>29.742000000000012</v>
      </c>
      <c r="E608" s="17">
        <v>0</v>
      </c>
      <c r="F608" s="16">
        <v>77051.000000000015</v>
      </c>
      <c r="G608" s="18">
        <v>1358.9399999999998</v>
      </c>
    </row>
    <row r="609" spans="1:7" ht="15" customHeight="1" x14ac:dyDescent="0.2">
      <c r="A609" s="11" t="s">
        <v>370</v>
      </c>
      <c r="B609" s="19">
        <v>124</v>
      </c>
      <c r="C609" s="17">
        <v>78.049999999999983</v>
      </c>
      <c r="D609" s="17">
        <v>1.7600000000000007</v>
      </c>
      <c r="E609" s="17">
        <v>0</v>
      </c>
      <c r="F609" s="16">
        <v>35725.999999999985</v>
      </c>
      <c r="G609" s="18">
        <v>958.48000000000036</v>
      </c>
    </row>
    <row r="610" spans="1:7" ht="15" customHeight="1" x14ac:dyDescent="0.2">
      <c r="A610" s="11" t="s">
        <v>521</v>
      </c>
      <c r="B610" s="19">
        <v>118</v>
      </c>
      <c r="C610" s="17">
        <v>85.267999999999944</v>
      </c>
      <c r="D610" s="17">
        <v>0.31999999999999984</v>
      </c>
      <c r="E610" s="17">
        <v>0</v>
      </c>
      <c r="F610" s="16">
        <v>68202.000000000015</v>
      </c>
      <c r="G610" s="18">
        <v>1027.1950000000002</v>
      </c>
    </row>
    <row r="611" spans="1:7" ht="15" customHeight="1" x14ac:dyDescent="0.2">
      <c r="A611" s="11" t="s">
        <v>522</v>
      </c>
      <c r="B611" s="19">
        <v>159</v>
      </c>
      <c r="C611" s="17">
        <v>76.42</v>
      </c>
      <c r="D611" s="17">
        <v>11.281999999999996</v>
      </c>
      <c r="E611" s="17">
        <v>0</v>
      </c>
      <c r="F611" s="16">
        <v>51092.999999999985</v>
      </c>
      <c r="G611" s="18">
        <v>523.4</v>
      </c>
    </row>
    <row r="612" spans="1:7" ht="15" customHeight="1" x14ac:dyDescent="0.2">
      <c r="A612" s="11" t="s">
        <v>322</v>
      </c>
      <c r="B612" s="19">
        <v>434</v>
      </c>
      <c r="C612" s="17">
        <v>139.05999999999997</v>
      </c>
      <c r="D612" s="17">
        <v>10.551999999999992</v>
      </c>
      <c r="E612" s="17">
        <v>0</v>
      </c>
      <c r="F612" s="16">
        <v>80586.999999999913</v>
      </c>
      <c r="G612" s="18">
        <v>2471.2350000000001</v>
      </c>
    </row>
    <row r="613" spans="1:7" ht="15" customHeight="1" x14ac:dyDescent="0.2">
      <c r="A613" s="11" t="s">
        <v>523</v>
      </c>
      <c r="B613" s="19">
        <v>65</v>
      </c>
      <c r="C613" s="17">
        <v>43.92</v>
      </c>
      <c r="D613" s="17">
        <v>0.75999999999999956</v>
      </c>
      <c r="E613" s="17">
        <v>0</v>
      </c>
      <c r="F613" s="16">
        <v>16060.000000000002</v>
      </c>
      <c r="G613" s="18">
        <v>657.35</v>
      </c>
    </row>
    <row r="614" spans="1:7" ht="15" customHeight="1" x14ac:dyDescent="0.2">
      <c r="A614" s="11" t="s">
        <v>524</v>
      </c>
      <c r="B614" s="19">
        <v>9</v>
      </c>
      <c r="C614" s="17">
        <v>8.0000000000000018</v>
      </c>
      <c r="D614" s="17">
        <v>0</v>
      </c>
      <c r="E614" s="17">
        <v>0</v>
      </c>
      <c r="F614" s="16">
        <v>32700</v>
      </c>
      <c r="G614" s="18">
        <v>34.150000000000006</v>
      </c>
    </row>
    <row r="615" spans="1:7" ht="15" customHeight="1" x14ac:dyDescent="0.2">
      <c r="A615" s="11" t="s">
        <v>525</v>
      </c>
      <c r="B615" s="19">
        <v>119</v>
      </c>
      <c r="C615" s="17">
        <v>80.119999999999976</v>
      </c>
      <c r="D615" s="17">
        <v>8.2200000000000095</v>
      </c>
      <c r="E615" s="17">
        <v>0</v>
      </c>
      <c r="F615" s="16">
        <v>36577</v>
      </c>
      <c r="G615" s="18">
        <v>846.63</v>
      </c>
    </row>
    <row r="616" spans="1:7" ht="15" customHeight="1" x14ac:dyDescent="0.2">
      <c r="A616" s="11" t="s">
        <v>720</v>
      </c>
      <c r="B616" s="19">
        <v>80</v>
      </c>
      <c r="C616" s="17">
        <v>33.391599999999983</v>
      </c>
      <c r="D616" s="17">
        <v>2.0399999999999987</v>
      </c>
      <c r="E616" s="17">
        <v>0</v>
      </c>
      <c r="F616" s="16">
        <v>17285.000000000004</v>
      </c>
      <c r="G616" s="18">
        <v>609.49999999999989</v>
      </c>
    </row>
    <row r="617" spans="1:7" ht="15" customHeight="1" x14ac:dyDescent="0.2">
      <c r="A617" s="11" t="s">
        <v>527</v>
      </c>
      <c r="B617" s="19">
        <v>150</v>
      </c>
      <c r="C617" s="17">
        <v>53.000000000000028</v>
      </c>
      <c r="D617" s="17">
        <v>3.2300000000000009</v>
      </c>
      <c r="E617" s="17">
        <v>0</v>
      </c>
      <c r="F617" s="16">
        <v>32440</v>
      </c>
      <c r="G617" s="18">
        <v>485.71999999999997</v>
      </c>
    </row>
    <row r="618" spans="1:7" ht="15" customHeight="1" x14ac:dyDescent="0.2">
      <c r="A618" s="11" t="s">
        <v>528</v>
      </c>
      <c r="B618" s="19">
        <v>119</v>
      </c>
      <c r="C618" s="17">
        <v>66.500000000000043</v>
      </c>
      <c r="D618" s="17">
        <v>2.1199999999999997</v>
      </c>
      <c r="E618" s="17">
        <v>0</v>
      </c>
      <c r="F618" s="16">
        <v>16404.999999999996</v>
      </c>
      <c r="G618" s="18">
        <v>594.57999999999981</v>
      </c>
    </row>
    <row r="619" spans="1:7" ht="15" customHeight="1" x14ac:dyDescent="0.2">
      <c r="A619" s="11" t="s">
        <v>529</v>
      </c>
      <c r="B619" s="19">
        <v>142</v>
      </c>
      <c r="C619" s="17">
        <v>66.679999999999964</v>
      </c>
      <c r="D619" s="17">
        <v>9.659999999999993</v>
      </c>
      <c r="E619" s="17">
        <v>0</v>
      </c>
      <c r="F619" s="16">
        <v>35435.000000000022</v>
      </c>
      <c r="G619" s="18">
        <v>1099.5099999999998</v>
      </c>
    </row>
    <row r="620" spans="1:7" s="3" customFormat="1" ht="15" customHeight="1" x14ac:dyDescent="0.2">
      <c r="A620" s="11" t="s">
        <v>530</v>
      </c>
      <c r="B620" s="13">
        <v>298</v>
      </c>
      <c r="C620" s="14">
        <v>187.47240000000002</v>
      </c>
      <c r="D620" s="14">
        <v>14.430399999999995</v>
      </c>
      <c r="E620" s="14">
        <v>21.249999999999996</v>
      </c>
      <c r="F620" s="13">
        <f>SUM(F621:F628)</f>
        <v>207686.99999999997</v>
      </c>
      <c r="G620" s="15">
        <f>SUM(G621:G628)</f>
        <v>4102.3512000000001</v>
      </c>
    </row>
    <row r="621" spans="1:7" ht="15" customHeight="1" x14ac:dyDescent="0.2">
      <c r="A621" s="11" t="s">
        <v>703</v>
      </c>
      <c r="B621" s="19">
        <v>45</v>
      </c>
      <c r="C621" s="17">
        <v>18.842000000000013</v>
      </c>
      <c r="D621" s="17">
        <v>0.64</v>
      </c>
      <c r="E621" s="17">
        <v>0</v>
      </c>
      <c r="F621" s="16">
        <v>50785.000000000007</v>
      </c>
      <c r="G621" s="18">
        <v>184.6</v>
      </c>
    </row>
    <row r="622" spans="1:7" ht="15" customHeight="1" x14ac:dyDescent="0.2">
      <c r="A622" s="11" t="s">
        <v>531</v>
      </c>
      <c r="B622" s="19">
        <v>18</v>
      </c>
      <c r="C622" s="17">
        <v>12.119999999999997</v>
      </c>
      <c r="D622" s="17">
        <v>0.19999999999999998</v>
      </c>
      <c r="E622" s="17">
        <v>0</v>
      </c>
      <c r="F622" s="16">
        <v>4500</v>
      </c>
      <c r="G622" s="18">
        <v>623</v>
      </c>
    </row>
    <row r="623" spans="1:7" ht="15" customHeight="1" x14ac:dyDescent="0.2">
      <c r="A623" s="11" t="s">
        <v>532</v>
      </c>
      <c r="B623" s="19">
        <v>22</v>
      </c>
      <c r="C623" s="17">
        <v>7.6800000000000015</v>
      </c>
      <c r="D623" s="17">
        <v>0.80000000000000016</v>
      </c>
      <c r="E623" s="17">
        <v>0</v>
      </c>
      <c r="F623" s="16">
        <v>20044.999999999993</v>
      </c>
      <c r="G623" s="18">
        <v>125.87000000000002</v>
      </c>
    </row>
    <row r="624" spans="1:7" ht="15" customHeight="1" x14ac:dyDescent="0.2">
      <c r="A624" s="11" t="s">
        <v>287</v>
      </c>
      <c r="B624" s="19">
        <v>10</v>
      </c>
      <c r="C624" s="17">
        <v>7.7899999999999991</v>
      </c>
      <c r="D624" s="17">
        <v>0</v>
      </c>
      <c r="E624" s="17">
        <v>0</v>
      </c>
      <c r="F624" s="16">
        <v>2530</v>
      </c>
      <c r="G624" s="18">
        <v>268.1662</v>
      </c>
    </row>
    <row r="625" spans="1:7" ht="15" customHeight="1" x14ac:dyDescent="0.2">
      <c r="A625" s="11" t="s">
        <v>533</v>
      </c>
      <c r="B625" s="19">
        <v>49</v>
      </c>
      <c r="C625" s="17">
        <v>47.8</v>
      </c>
      <c r="D625" s="17">
        <v>0.56000000000000005</v>
      </c>
      <c r="E625" s="17">
        <v>20.04</v>
      </c>
      <c r="F625" s="16">
        <v>43875.000000000007</v>
      </c>
      <c r="G625" s="18">
        <v>2131.44</v>
      </c>
    </row>
    <row r="626" spans="1:7" ht="15" customHeight="1" x14ac:dyDescent="0.2">
      <c r="A626" s="11" t="s">
        <v>534</v>
      </c>
      <c r="B626" s="19">
        <v>10</v>
      </c>
      <c r="C626" s="17">
        <v>6.1999999999999984</v>
      </c>
      <c r="D626" s="17">
        <v>0.24</v>
      </c>
      <c r="E626" s="17">
        <v>0</v>
      </c>
      <c r="F626" s="16">
        <v>2750</v>
      </c>
      <c r="G626" s="18">
        <v>65.050000000000011</v>
      </c>
    </row>
    <row r="627" spans="1:7" ht="15" customHeight="1" x14ac:dyDescent="0.2">
      <c r="A627" s="11" t="s">
        <v>535</v>
      </c>
      <c r="B627" s="19">
        <v>39</v>
      </c>
      <c r="C627" s="17">
        <v>10.210399999999998</v>
      </c>
      <c r="D627" s="17">
        <v>0.60040000000000027</v>
      </c>
      <c r="E627" s="17">
        <v>0.01</v>
      </c>
      <c r="F627" s="16">
        <v>12614.999999999996</v>
      </c>
      <c r="G627" s="18">
        <v>143.51</v>
      </c>
    </row>
    <row r="628" spans="1:7" ht="15" customHeight="1" x14ac:dyDescent="0.2">
      <c r="A628" s="11" t="s">
        <v>536</v>
      </c>
      <c r="B628" s="19">
        <v>105</v>
      </c>
      <c r="C628" s="17">
        <v>76.829999999999984</v>
      </c>
      <c r="D628" s="17">
        <v>11.390000000000008</v>
      </c>
      <c r="E628" s="17">
        <v>1.1999999999999997</v>
      </c>
      <c r="F628" s="16">
        <v>70586.999999999971</v>
      </c>
      <c r="G628" s="18">
        <v>560.71499999999992</v>
      </c>
    </row>
    <row r="629" spans="1:7" s="3" customFormat="1" ht="15" customHeight="1" x14ac:dyDescent="0.2">
      <c r="A629" s="11" t="s">
        <v>537</v>
      </c>
      <c r="B629" s="13">
        <v>452</v>
      </c>
      <c r="C629" s="14">
        <v>331.20000000000044</v>
      </c>
      <c r="D629" s="14">
        <v>15.119999999999994</v>
      </c>
      <c r="E629" s="14">
        <v>4.5200000000000031</v>
      </c>
      <c r="F629" s="13">
        <f>SUM(F630:F634)</f>
        <v>279052</v>
      </c>
      <c r="G629" s="15">
        <f>SUM(G630:G634)</f>
        <v>5279.380000000001</v>
      </c>
    </row>
    <row r="630" spans="1:7" ht="15" customHeight="1" x14ac:dyDescent="0.2">
      <c r="A630" s="11" t="s">
        <v>704</v>
      </c>
      <c r="B630" s="19">
        <v>148</v>
      </c>
      <c r="C630" s="17">
        <v>92.060000000000073</v>
      </c>
      <c r="D630" s="17">
        <v>3.8119999999999954</v>
      </c>
      <c r="E630" s="17">
        <v>0</v>
      </c>
      <c r="F630" s="16">
        <v>90660.999999999956</v>
      </c>
      <c r="G630" s="18">
        <v>1690.2300000000005</v>
      </c>
    </row>
    <row r="631" spans="1:7" ht="15" customHeight="1" x14ac:dyDescent="0.2">
      <c r="A631" s="11" t="s">
        <v>89</v>
      </c>
      <c r="B631" s="19">
        <v>123</v>
      </c>
      <c r="C631" s="17">
        <v>78.660000000000039</v>
      </c>
      <c r="D631" s="17">
        <v>2.9199999999999986</v>
      </c>
      <c r="E631" s="17">
        <v>0.52</v>
      </c>
      <c r="F631" s="16">
        <v>53194.000000000036</v>
      </c>
      <c r="G631" s="18">
        <v>1152.45</v>
      </c>
    </row>
    <row r="632" spans="1:7" ht="15" customHeight="1" x14ac:dyDescent="0.2">
      <c r="A632" s="11" t="s">
        <v>307</v>
      </c>
      <c r="B632" s="19">
        <v>26</v>
      </c>
      <c r="C632" s="17">
        <v>41.139999999999993</v>
      </c>
      <c r="D632" s="17">
        <v>1</v>
      </c>
      <c r="E632" s="17">
        <v>4.0000000000000009</v>
      </c>
      <c r="F632" s="16">
        <v>44900</v>
      </c>
      <c r="G632" s="18">
        <v>541.65000000000009</v>
      </c>
    </row>
    <row r="633" spans="1:7" ht="15" customHeight="1" x14ac:dyDescent="0.2">
      <c r="A633" s="11" t="s">
        <v>538</v>
      </c>
      <c r="B633" s="19">
        <v>43</v>
      </c>
      <c r="C633" s="17">
        <v>33.860000000000007</v>
      </c>
      <c r="D633" s="17">
        <v>4.18</v>
      </c>
      <c r="E633" s="17">
        <v>0</v>
      </c>
      <c r="F633" s="16">
        <v>20674</v>
      </c>
      <c r="G633" s="18">
        <v>245.50000000000006</v>
      </c>
    </row>
    <row r="634" spans="1:7" ht="15" customHeight="1" x14ac:dyDescent="0.2">
      <c r="A634" s="11" t="s">
        <v>539</v>
      </c>
      <c r="B634" s="19">
        <v>112</v>
      </c>
      <c r="C634" s="17">
        <v>85.480000000000018</v>
      </c>
      <c r="D634" s="17">
        <v>3.2080000000000006</v>
      </c>
      <c r="E634" s="17">
        <v>0</v>
      </c>
      <c r="F634" s="16">
        <v>69623.000000000015</v>
      </c>
      <c r="G634" s="18">
        <v>1649.5500000000004</v>
      </c>
    </row>
    <row r="635" spans="1:7" s="3" customFormat="1" ht="15" customHeight="1" x14ac:dyDescent="0.2">
      <c r="A635" s="11" t="s">
        <v>540</v>
      </c>
      <c r="B635" s="13">
        <v>1623</v>
      </c>
      <c r="C635" s="14">
        <v>668.48120000000074</v>
      </c>
      <c r="D635" s="14">
        <v>37.665999999999933</v>
      </c>
      <c r="E635" s="14">
        <v>1.0999999999999985</v>
      </c>
      <c r="F635" s="13">
        <f>SUM(F636:F641)</f>
        <v>590105.68999999994</v>
      </c>
      <c r="G635" s="15">
        <f>SUM(G636:G641)</f>
        <v>15119.455000000002</v>
      </c>
    </row>
    <row r="636" spans="1:7" ht="15" customHeight="1" x14ac:dyDescent="0.2">
      <c r="A636" s="11" t="s">
        <v>705</v>
      </c>
      <c r="B636" s="19">
        <v>126</v>
      </c>
      <c r="C636" s="17">
        <v>70.510400000000047</v>
      </c>
      <c r="D636" s="17">
        <v>4.2200000000000006</v>
      </c>
      <c r="E636" s="17">
        <v>2.0000000000000004E-2</v>
      </c>
      <c r="F636" s="16">
        <v>116789.00000000004</v>
      </c>
      <c r="G636" s="18">
        <v>1424.1699999999994</v>
      </c>
    </row>
    <row r="637" spans="1:7" ht="15" customHeight="1" x14ac:dyDescent="0.2">
      <c r="A637" s="11" t="s">
        <v>541</v>
      </c>
      <c r="B637" s="19">
        <v>69</v>
      </c>
      <c r="C637" s="17">
        <v>50.592000000000013</v>
      </c>
      <c r="D637" s="17">
        <v>6.9999999999999979E-2</v>
      </c>
      <c r="E637" s="17">
        <v>0.99999999999999956</v>
      </c>
      <c r="F637" s="16">
        <v>52179.999999999985</v>
      </c>
      <c r="G637" s="18">
        <v>1241.9100000000001</v>
      </c>
    </row>
    <row r="638" spans="1:7" ht="15" customHeight="1" x14ac:dyDescent="0.2">
      <c r="A638" s="11" t="s">
        <v>542</v>
      </c>
      <c r="B638" s="19">
        <v>294</v>
      </c>
      <c r="C638" s="17">
        <v>116.26999999999992</v>
      </c>
      <c r="D638" s="17">
        <v>9.6060000000000194</v>
      </c>
      <c r="E638" s="17">
        <v>8.0000000000000043E-2</v>
      </c>
      <c r="F638" s="16">
        <v>102477.99999999997</v>
      </c>
      <c r="G638" s="18">
        <v>2696.9999999999986</v>
      </c>
    </row>
    <row r="639" spans="1:7" ht="15" customHeight="1" x14ac:dyDescent="0.2">
      <c r="A639" s="11" t="s">
        <v>543</v>
      </c>
      <c r="B639" s="19">
        <v>360</v>
      </c>
      <c r="C639" s="17">
        <v>201.99999999999986</v>
      </c>
      <c r="D639" s="17">
        <v>11.199999999999998</v>
      </c>
      <c r="E639" s="17">
        <v>0</v>
      </c>
      <c r="F639" s="16">
        <v>115017.99999999999</v>
      </c>
      <c r="G639" s="18">
        <v>4483.8199999999988</v>
      </c>
    </row>
    <row r="640" spans="1:7" ht="15" customHeight="1" x14ac:dyDescent="0.2">
      <c r="A640" s="11" t="s">
        <v>124</v>
      </c>
      <c r="B640" s="19">
        <v>252</v>
      </c>
      <c r="C640" s="17">
        <v>61.784399999999955</v>
      </c>
      <c r="D640" s="17">
        <v>3.3200000000000021</v>
      </c>
      <c r="E640" s="17">
        <v>0</v>
      </c>
      <c r="F640" s="16">
        <v>42537</v>
      </c>
      <c r="G640" s="18">
        <v>1508.2250000000004</v>
      </c>
    </row>
    <row r="641" spans="1:7" ht="15" customHeight="1" x14ac:dyDescent="0.2">
      <c r="A641" s="11" t="s">
        <v>351</v>
      </c>
      <c r="B641" s="19">
        <v>522</v>
      </c>
      <c r="C641" s="17">
        <v>167.3244</v>
      </c>
      <c r="D641" s="17">
        <v>9.25</v>
      </c>
      <c r="E641" s="17">
        <v>0</v>
      </c>
      <c r="F641" s="16">
        <v>161103.69</v>
      </c>
      <c r="G641" s="18">
        <v>3764.3300000000031</v>
      </c>
    </row>
    <row r="642" spans="1:7" s="3" customFormat="1" ht="15" customHeight="1" x14ac:dyDescent="0.2">
      <c r="A642" s="11" t="s">
        <v>270</v>
      </c>
      <c r="B642" s="13">
        <v>1485</v>
      </c>
      <c r="C642" s="14">
        <v>866.83040000000233</v>
      </c>
      <c r="D642" s="14">
        <v>154.21720000000033</v>
      </c>
      <c r="E642" s="14">
        <v>0.16000000000000011</v>
      </c>
      <c r="F642" s="13">
        <f>SUM(F643:F650)</f>
        <v>541764.99999999988</v>
      </c>
      <c r="G642" s="15">
        <f>SUM(G643:G650)</f>
        <v>16214.832499999997</v>
      </c>
    </row>
    <row r="643" spans="1:7" ht="15" customHeight="1" x14ac:dyDescent="0.2">
      <c r="A643" s="11" t="s">
        <v>706</v>
      </c>
      <c r="B643" s="19">
        <v>169</v>
      </c>
      <c r="C643" s="17">
        <v>50.539999999999964</v>
      </c>
      <c r="D643" s="17">
        <v>7.4099999999999975</v>
      </c>
      <c r="E643" s="17">
        <v>0</v>
      </c>
      <c r="F643" s="16">
        <v>47031.999999999978</v>
      </c>
      <c r="G643" s="18">
        <v>498.07499999999982</v>
      </c>
    </row>
    <row r="644" spans="1:7" ht="15" customHeight="1" x14ac:dyDescent="0.2">
      <c r="A644" s="11" t="s">
        <v>544</v>
      </c>
      <c r="B644" s="19">
        <v>213</v>
      </c>
      <c r="C644" s="17">
        <v>221.40000000000009</v>
      </c>
      <c r="D644" s="17">
        <v>65.560000000000059</v>
      </c>
      <c r="E644" s="17">
        <v>0</v>
      </c>
      <c r="F644" s="16">
        <v>42638</v>
      </c>
      <c r="G644" s="18">
        <v>1337.7400000000002</v>
      </c>
    </row>
    <row r="645" spans="1:7" ht="15" customHeight="1" x14ac:dyDescent="0.2">
      <c r="A645" s="11" t="s">
        <v>545</v>
      </c>
      <c r="B645" s="19">
        <v>156</v>
      </c>
      <c r="C645" s="17">
        <v>63.939999999999969</v>
      </c>
      <c r="D645" s="17">
        <v>6.1400000000000023</v>
      </c>
      <c r="E645" s="17">
        <v>0</v>
      </c>
      <c r="F645" s="16">
        <v>68082.000000000029</v>
      </c>
      <c r="G645" s="18">
        <v>655.3399999999998</v>
      </c>
    </row>
    <row r="646" spans="1:7" ht="15" customHeight="1" x14ac:dyDescent="0.2">
      <c r="A646" s="11" t="s">
        <v>546</v>
      </c>
      <c r="B646" s="19">
        <v>213</v>
      </c>
      <c r="C646" s="17">
        <v>121.78999999999985</v>
      </c>
      <c r="D646" s="17">
        <v>3.1339999999999995</v>
      </c>
      <c r="E646" s="17">
        <v>0</v>
      </c>
      <c r="F646" s="16">
        <v>95762.999999999956</v>
      </c>
      <c r="G646" s="18">
        <v>10088.16</v>
      </c>
    </row>
    <row r="647" spans="1:7" ht="15" customHeight="1" x14ac:dyDescent="0.2">
      <c r="A647" s="11" t="s">
        <v>547</v>
      </c>
      <c r="B647" s="19">
        <v>11</v>
      </c>
      <c r="C647" s="17">
        <v>1.6900000000000002</v>
      </c>
      <c r="D647" s="17">
        <v>0.92</v>
      </c>
      <c r="E647" s="17">
        <v>0</v>
      </c>
      <c r="F647" s="16">
        <v>4600</v>
      </c>
      <c r="G647" s="18">
        <v>8</v>
      </c>
    </row>
    <row r="648" spans="1:7" ht="15" customHeight="1" x14ac:dyDescent="0.2">
      <c r="A648" s="11" t="s">
        <v>548</v>
      </c>
      <c r="B648" s="19">
        <v>281</v>
      </c>
      <c r="C648" s="17">
        <v>123.42000000000004</v>
      </c>
      <c r="D648" s="17">
        <v>19.912800000000008</v>
      </c>
      <c r="E648" s="17">
        <v>0.15999999999999989</v>
      </c>
      <c r="F648" s="16">
        <v>177988.99999999994</v>
      </c>
      <c r="G648" s="18">
        <v>1110.4149999999995</v>
      </c>
    </row>
    <row r="649" spans="1:7" ht="15" customHeight="1" x14ac:dyDescent="0.2">
      <c r="A649" s="11" t="s">
        <v>549</v>
      </c>
      <c r="B649" s="19">
        <v>234</v>
      </c>
      <c r="C649" s="17">
        <v>158.6704</v>
      </c>
      <c r="D649" s="17">
        <v>45.520399999999967</v>
      </c>
      <c r="E649" s="17">
        <v>0</v>
      </c>
      <c r="F649" s="16">
        <v>46126.000000000015</v>
      </c>
      <c r="G649" s="18">
        <v>953.56250000000034</v>
      </c>
    </row>
    <row r="650" spans="1:7" ht="15" customHeight="1" x14ac:dyDescent="0.2">
      <c r="A650" s="11" t="s">
        <v>550</v>
      </c>
      <c r="B650" s="19">
        <v>208</v>
      </c>
      <c r="C650" s="17">
        <v>125.37999999999995</v>
      </c>
      <c r="D650" s="17">
        <v>5.620000000000001</v>
      </c>
      <c r="E650" s="17">
        <v>0</v>
      </c>
      <c r="F650" s="16">
        <v>59535.000000000044</v>
      </c>
      <c r="G650" s="18">
        <v>1563.5399999999993</v>
      </c>
    </row>
    <row r="651" spans="1:7" s="3" customFormat="1" ht="15" customHeight="1" x14ac:dyDescent="0.2">
      <c r="A651" s="11" t="s">
        <v>551</v>
      </c>
      <c r="B651" s="13">
        <v>1212</v>
      </c>
      <c r="C651" s="14">
        <v>706.93759999999986</v>
      </c>
      <c r="D651" s="14">
        <v>27.293999999999993</v>
      </c>
      <c r="E651" s="14">
        <v>94.219999999999885</v>
      </c>
      <c r="F651" s="13">
        <f>SUM(F652:F667)</f>
        <v>1536778.5999999999</v>
      </c>
      <c r="G651" s="15">
        <f>SUM(G652:G667)</f>
        <v>70617.119999999952</v>
      </c>
    </row>
    <row r="652" spans="1:7" ht="15" customHeight="1" x14ac:dyDescent="0.2">
      <c r="A652" s="11" t="s">
        <v>707</v>
      </c>
      <c r="B652" s="19">
        <v>61</v>
      </c>
      <c r="C652" s="17">
        <v>16.500000000000004</v>
      </c>
      <c r="D652" s="17">
        <v>7.9999999999999971E-4</v>
      </c>
      <c r="E652" s="17">
        <v>0</v>
      </c>
      <c r="F652" s="16">
        <v>46755</v>
      </c>
      <c r="G652" s="18">
        <v>98.529999999999973</v>
      </c>
    </row>
    <row r="653" spans="1:7" ht="15" customHeight="1" x14ac:dyDescent="0.2">
      <c r="A653" s="11" t="s">
        <v>356</v>
      </c>
      <c r="B653" s="19">
        <v>72</v>
      </c>
      <c r="C653" s="17">
        <v>32.929999999999986</v>
      </c>
      <c r="D653" s="17">
        <v>2.5999999999999992</v>
      </c>
      <c r="E653" s="17">
        <v>0.1199999999999999</v>
      </c>
      <c r="F653" s="16">
        <v>38555</v>
      </c>
      <c r="G653" s="18">
        <v>525.02</v>
      </c>
    </row>
    <row r="654" spans="1:7" ht="15" customHeight="1" x14ac:dyDescent="0.2">
      <c r="A654" s="11" t="s">
        <v>552</v>
      </c>
      <c r="B654" s="19">
        <v>59</v>
      </c>
      <c r="C654" s="17">
        <v>28.129999999999995</v>
      </c>
      <c r="D654" s="17">
        <v>2.080000000000001</v>
      </c>
      <c r="E654" s="17">
        <v>0.44000000000000011</v>
      </c>
      <c r="F654" s="16">
        <v>98618.500000000029</v>
      </c>
      <c r="G654" s="18">
        <v>220.26499999999993</v>
      </c>
    </row>
    <row r="655" spans="1:7" ht="15" customHeight="1" x14ac:dyDescent="0.2">
      <c r="A655" s="11" t="s">
        <v>553</v>
      </c>
      <c r="B655" s="19">
        <v>85</v>
      </c>
      <c r="C655" s="17">
        <v>86.28</v>
      </c>
      <c r="D655" s="17">
        <v>1.0599999999999996</v>
      </c>
      <c r="E655" s="17">
        <v>49.999999999999986</v>
      </c>
      <c r="F655" s="16">
        <v>119453</v>
      </c>
      <c r="G655" s="18">
        <v>60296.939999999951</v>
      </c>
    </row>
    <row r="656" spans="1:7" ht="15" customHeight="1" x14ac:dyDescent="0.2">
      <c r="A656" s="11" t="s">
        <v>554</v>
      </c>
      <c r="B656" s="19">
        <v>77</v>
      </c>
      <c r="C656" s="17">
        <v>43.509999999999991</v>
      </c>
      <c r="D656" s="17">
        <v>2.6568000000000001</v>
      </c>
      <c r="E656" s="17">
        <v>0</v>
      </c>
      <c r="F656" s="16">
        <v>132321</v>
      </c>
      <c r="G656" s="18">
        <v>593.10000000000025</v>
      </c>
    </row>
    <row r="657" spans="1:7" ht="15" customHeight="1" x14ac:dyDescent="0.2">
      <c r="A657" s="11" t="s">
        <v>555</v>
      </c>
      <c r="B657" s="19">
        <v>64</v>
      </c>
      <c r="C657" s="17">
        <v>28.300000000000004</v>
      </c>
      <c r="D657" s="17">
        <v>4.0000000000000049E-2</v>
      </c>
      <c r="E657" s="17">
        <v>0</v>
      </c>
      <c r="F657" s="16">
        <v>34410.000000000007</v>
      </c>
      <c r="G657" s="18">
        <v>517.3900000000001</v>
      </c>
    </row>
    <row r="658" spans="1:7" ht="15" customHeight="1" x14ac:dyDescent="0.2">
      <c r="A658" s="11" t="s">
        <v>556</v>
      </c>
      <c r="B658" s="19">
        <v>56</v>
      </c>
      <c r="C658" s="17">
        <v>33.690400000000018</v>
      </c>
      <c r="D658" s="17">
        <v>1.4000000000000001</v>
      </c>
      <c r="E658" s="17">
        <v>0</v>
      </c>
      <c r="F658" s="16">
        <v>21045</v>
      </c>
      <c r="G658" s="18">
        <v>1027.93</v>
      </c>
    </row>
    <row r="659" spans="1:7" ht="15" customHeight="1" x14ac:dyDescent="0.2">
      <c r="A659" s="11" t="s">
        <v>210</v>
      </c>
      <c r="B659" s="19">
        <v>196</v>
      </c>
      <c r="C659" s="17">
        <v>169.29</v>
      </c>
      <c r="D659" s="17">
        <v>5.3300000000000054</v>
      </c>
      <c r="E659" s="17">
        <v>0</v>
      </c>
      <c r="F659" s="16">
        <v>115194.59999999998</v>
      </c>
      <c r="G659" s="18">
        <v>2827.3650000000002</v>
      </c>
    </row>
    <row r="660" spans="1:7" ht="15" customHeight="1" x14ac:dyDescent="0.2">
      <c r="A660" s="11" t="s">
        <v>557</v>
      </c>
      <c r="B660" s="19">
        <v>154</v>
      </c>
      <c r="C660" s="17">
        <v>68.240400000000037</v>
      </c>
      <c r="D660" s="17">
        <v>2.0844000000000009</v>
      </c>
      <c r="E660" s="17">
        <v>21.999999999999996</v>
      </c>
      <c r="F660" s="16">
        <v>262870.49999999994</v>
      </c>
      <c r="G660" s="18">
        <v>1010.1799999999998</v>
      </c>
    </row>
    <row r="661" spans="1:7" ht="15" customHeight="1" x14ac:dyDescent="0.2">
      <c r="A661" s="11" t="s">
        <v>558</v>
      </c>
      <c r="B661" s="19">
        <v>87</v>
      </c>
      <c r="C661" s="17">
        <v>64.210000000000008</v>
      </c>
      <c r="D661" s="17">
        <v>5.46</v>
      </c>
      <c r="E661" s="17">
        <v>20.999999999999996</v>
      </c>
      <c r="F661" s="16">
        <v>67676.000000000015</v>
      </c>
      <c r="G661" s="18">
        <v>1343.7200000000007</v>
      </c>
    </row>
    <row r="662" spans="1:7" ht="15" customHeight="1" x14ac:dyDescent="0.2">
      <c r="A662" s="11" t="s">
        <v>526</v>
      </c>
      <c r="B662" s="19">
        <v>28</v>
      </c>
      <c r="C662" s="17">
        <v>4.4568000000000003</v>
      </c>
      <c r="D662" s="17">
        <v>0.28000000000000003</v>
      </c>
      <c r="E662" s="17">
        <v>0</v>
      </c>
      <c r="F662" s="16">
        <v>69691</v>
      </c>
      <c r="G662" s="18">
        <v>4.55</v>
      </c>
    </row>
    <row r="663" spans="1:7" ht="15" customHeight="1" x14ac:dyDescent="0.2">
      <c r="A663" s="11" t="s">
        <v>559</v>
      </c>
      <c r="B663" s="19">
        <v>98</v>
      </c>
      <c r="C663" s="17">
        <v>44.009999999999955</v>
      </c>
      <c r="D663" s="17">
        <v>2.0619999999999985</v>
      </c>
      <c r="E663" s="17">
        <v>0.66000000000000025</v>
      </c>
      <c r="F663" s="16">
        <v>315745.00000000006</v>
      </c>
      <c r="G663" s="18">
        <v>812.2299999999999</v>
      </c>
    </row>
    <row r="664" spans="1:7" ht="15" customHeight="1" x14ac:dyDescent="0.2">
      <c r="A664" s="11" t="s">
        <v>560</v>
      </c>
      <c r="B664" s="19">
        <v>29</v>
      </c>
      <c r="C664" s="17">
        <v>7.5799999999999992</v>
      </c>
      <c r="D664" s="17">
        <v>0.14000000000000001</v>
      </c>
      <c r="E664" s="17">
        <v>0</v>
      </c>
      <c r="F664" s="16">
        <v>13489.000000000002</v>
      </c>
      <c r="G664" s="18">
        <v>174.64000000000001</v>
      </c>
    </row>
    <row r="665" spans="1:7" ht="15" customHeight="1" x14ac:dyDescent="0.2">
      <c r="A665" s="11" t="s">
        <v>561</v>
      </c>
      <c r="B665" s="19">
        <v>47</v>
      </c>
      <c r="C665" s="17">
        <v>16.310000000000006</v>
      </c>
      <c r="D665" s="17">
        <v>0.12000000000000001</v>
      </c>
      <c r="E665" s="17">
        <v>0</v>
      </c>
      <c r="F665" s="16">
        <v>51590</v>
      </c>
      <c r="G665" s="18">
        <v>180.74999999999997</v>
      </c>
    </row>
    <row r="666" spans="1:7" ht="15" customHeight="1" x14ac:dyDescent="0.2">
      <c r="A666" s="11" t="s">
        <v>562</v>
      </c>
      <c r="B666" s="19">
        <v>34</v>
      </c>
      <c r="C666" s="17">
        <v>24.8</v>
      </c>
      <c r="D666" s="17">
        <v>0.54</v>
      </c>
      <c r="E666" s="17">
        <v>0</v>
      </c>
      <c r="F666" s="16">
        <v>77564.999999999985</v>
      </c>
      <c r="G666" s="18">
        <v>123.40999999999995</v>
      </c>
    </row>
    <row r="667" spans="1:7" ht="15" customHeight="1" x14ac:dyDescent="0.2">
      <c r="A667" s="11" t="s">
        <v>563</v>
      </c>
      <c r="B667" s="19">
        <v>65</v>
      </c>
      <c r="C667" s="17">
        <v>38.700000000000031</v>
      </c>
      <c r="D667" s="17">
        <v>1.4400000000000006</v>
      </c>
      <c r="E667" s="17">
        <v>0</v>
      </c>
      <c r="F667" s="16">
        <v>71800</v>
      </c>
      <c r="G667" s="18">
        <v>861.10000000000014</v>
      </c>
    </row>
    <row r="668" spans="1:7" s="3" customFormat="1" ht="15" customHeight="1" x14ac:dyDescent="0.2">
      <c r="A668" s="11" t="s">
        <v>564</v>
      </c>
      <c r="B668" s="13">
        <v>1552</v>
      </c>
      <c r="C668" s="14">
        <v>800.17000000000053</v>
      </c>
      <c r="D668" s="14">
        <v>109.5800000000001</v>
      </c>
      <c r="E668" s="14">
        <v>9.000000000000016</v>
      </c>
      <c r="F668" s="13">
        <f>SUM(F669:F680)</f>
        <v>855817.00000000012</v>
      </c>
      <c r="G668" s="15">
        <f>SUM(G669:G680)</f>
        <v>14577.848000000002</v>
      </c>
    </row>
    <row r="669" spans="1:7" ht="15" customHeight="1" x14ac:dyDescent="0.2">
      <c r="A669" s="11" t="s">
        <v>708</v>
      </c>
      <c r="B669" s="19">
        <v>61</v>
      </c>
      <c r="C669" s="17">
        <v>28.109999999999996</v>
      </c>
      <c r="D669" s="17">
        <v>1.67</v>
      </c>
      <c r="E669" s="17">
        <v>5.5000000000000009</v>
      </c>
      <c r="F669" s="16">
        <v>40183</v>
      </c>
      <c r="G669" s="18">
        <v>1007.5500000000001</v>
      </c>
    </row>
    <row r="670" spans="1:7" ht="15" customHeight="1" x14ac:dyDescent="0.2">
      <c r="A670" s="11" t="s">
        <v>368</v>
      </c>
      <c r="B670" s="19">
        <v>40</v>
      </c>
      <c r="C670" s="17">
        <v>26.329999999999984</v>
      </c>
      <c r="D670" s="17">
        <v>6.9599999999999973</v>
      </c>
      <c r="E670" s="17">
        <v>0</v>
      </c>
      <c r="F670" s="16">
        <v>19514.999999999996</v>
      </c>
      <c r="G670" s="18">
        <v>302.41000000000014</v>
      </c>
    </row>
    <row r="671" spans="1:7" ht="15" customHeight="1" x14ac:dyDescent="0.2">
      <c r="A671" s="11" t="s">
        <v>565</v>
      </c>
      <c r="B671" s="19">
        <v>177</v>
      </c>
      <c r="C671" s="17">
        <v>124.47999999999996</v>
      </c>
      <c r="D671" s="17">
        <v>14.059999999999993</v>
      </c>
      <c r="E671" s="17">
        <v>0</v>
      </c>
      <c r="F671" s="16">
        <v>39910</v>
      </c>
      <c r="G671" s="18">
        <v>2727.4500000000016</v>
      </c>
    </row>
    <row r="672" spans="1:7" ht="15" customHeight="1" x14ac:dyDescent="0.2">
      <c r="A672" s="11" t="s">
        <v>566</v>
      </c>
      <c r="B672" s="19">
        <v>115</v>
      </c>
      <c r="C672" s="17">
        <v>56.959999999999994</v>
      </c>
      <c r="D672" s="17">
        <v>11.959999999999996</v>
      </c>
      <c r="E672" s="17">
        <v>0</v>
      </c>
      <c r="F672" s="16">
        <v>24415</v>
      </c>
      <c r="G672" s="18">
        <v>1002.65</v>
      </c>
    </row>
    <row r="673" spans="1:7" ht="15" customHeight="1" x14ac:dyDescent="0.2">
      <c r="A673" s="11" t="s">
        <v>567</v>
      </c>
      <c r="B673" s="19">
        <v>282</v>
      </c>
      <c r="C673" s="17">
        <v>128.59</v>
      </c>
      <c r="D673" s="17">
        <v>18.455999999999996</v>
      </c>
      <c r="E673" s="17">
        <v>0</v>
      </c>
      <c r="F673" s="16">
        <v>466105.00000000012</v>
      </c>
      <c r="G673" s="18">
        <v>1586.1500000000021</v>
      </c>
    </row>
    <row r="674" spans="1:7" ht="15" customHeight="1" x14ac:dyDescent="0.2">
      <c r="A674" s="11" t="s">
        <v>156</v>
      </c>
      <c r="B674" s="19">
        <v>59</v>
      </c>
      <c r="C674" s="17">
        <v>19.149999999999999</v>
      </c>
      <c r="D674" s="17">
        <v>0.87999999999999989</v>
      </c>
      <c r="E674" s="17">
        <v>0</v>
      </c>
      <c r="F674" s="16">
        <v>65385.000000000015</v>
      </c>
      <c r="G674" s="18">
        <v>178.95999999999998</v>
      </c>
    </row>
    <row r="675" spans="1:7" ht="15" customHeight="1" x14ac:dyDescent="0.2">
      <c r="A675" s="11" t="s">
        <v>568</v>
      </c>
      <c r="B675" s="19">
        <v>101</v>
      </c>
      <c r="C675" s="17">
        <v>46.649999999999977</v>
      </c>
      <c r="D675" s="17">
        <v>4.97</v>
      </c>
      <c r="E675" s="17">
        <v>0</v>
      </c>
      <c r="F675" s="16">
        <v>11680.000000000002</v>
      </c>
      <c r="G675" s="18">
        <v>768.87799999999982</v>
      </c>
    </row>
    <row r="676" spans="1:7" ht="15" customHeight="1" x14ac:dyDescent="0.2">
      <c r="A676" s="11" t="s">
        <v>569</v>
      </c>
      <c r="B676" s="19">
        <v>120</v>
      </c>
      <c r="C676" s="17">
        <v>71.28</v>
      </c>
      <c r="D676" s="17">
        <v>12.44</v>
      </c>
      <c r="E676" s="17">
        <v>0</v>
      </c>
      <c r="F676" s="16">
        <v>45778.000000000007</v>
      </c>
      <c r="G676" s="18">
        <v>1343.0000000000009</v>
      </c>
    </row>
    <row r="677" spans="1:7" ht="15" customHeight="1" x14ac:dyDescent="0.2">
      <c r="A677" s="11" t="s">
        <v>103</v>
      </c>
      <c r="B677" s="19">
        <v>120</v>
      </c>
      <c r="C677" s="17">
        <v>64.959999999999994</v>
      </c>
      <c r="D677" s="17">
        <v>8.5900000000000016</v>
      </c>
      <c r="E677" s="17">
        <v>0</v>
      </c>
      <c r="F677" s="16">
        <v>52619.999999999993</v>
      </c>
      <c r="G677" s="18">
        <v>1244.9000000000003</v>
      </c>
    </row>
    <row r="678" spans="1:7" ht="15" customHeight="1" x14ac:dyDescent="0.2">
      <c r="A678" s="11" t="s">
        <v>570</v>
      </c>
      <c r="B678" s="19">
        <v>317</v>
      </c>
      <c r="C678" s="17">
        <v>149.5800000000001</v>
      </c>
      <c r="D678" s="17">
        <v>16.893999999999981</v>
      </c>
      <c r="E678" s="17">
        <v>0</v>
      </c>
      <c r="F678" s="16">
        <v>42441.000000000007</v>
      </c>
      <c r="G678" s="18">
        <v>3022.71</v>
      </c>
    </row>
    <row r="679" spans="1:7" ht="15" customHeight="1" x14ac:dyDescent="0.2">
      <c r="A679" s="11" t="s">
        <v>571</v>
      </c>
      <c r="B679" s="19">
        <v>62</v>
      </c>
      <c r="C679" s="17">
        <v>27.920000000000005</v>
      </c>
      <c r="D679" s="17">
        <v>4.5599999999999996</v>
      </c>
      <c r="E679" s="17">
        <v>0</v>
      </c>
      <c r="F679" s="16">
        <v>17454.000000000004</v>
      </c>
      <c r="G679" s="18">
        <v>509.63999999999987</v>
      </c>
    </row>
    <row r="680" spans="1:7" ht="15" customHeight="1" x14ac:dyDescent="0.2">
      <c r="A680" s="11" t="s">
        <v>572</v>
      </c>
      <c r="B680" s="19">
        <v>98</v>
      </c>
      <c r="C680" s="17">
        <v>56.160000000000053</v>
      </c>
      <c r="D680" s="17">
        <v>8.1400000000000023</v>
      </c>
      <c r="E680" s="17">
        <v>3.4999999999999991</v>
      </c>
      <c r="F680" s="16">
        <v>30330.999999999993</v>
      </c>
      <c r="G680" s="18">
        <v>883.54999999999984</v>
      </c>
    </row>
    <row r="681" spans="1:7" s="3" customFormat="1" ht="15" customHeight="1" x14ac:dyDescent="0.2">
      <c r="A681" s="11" t="s">
        <v>573</v>
      </c>
      <c r="B681" s="13">
        <v>289</v>
      </c>
      <c r="C681" s="14">
        <v>211.41000000000022</v>
      </c>
      <c r="D681" s="14">
        <v>6.7280000000000078</v>
      </c>
      <c r="E681" s="14">
        <v>12.300000000000006</v>
      </c>
      <c r="F681" s="13">
        <f>SUM(F682:F686)</f>
        <v>273864.99999999994</v>
      </c>
      <c r="G681" s="15">
        <f>SUM(G682:G686)</f>
        <v>3517.8199999999997</v>
      </c>
    </row>
    <row r="682" spans="1:7" ht="15" customHeight="1" x14ac:dyDescent="0.2">
      <c r="A682" s="11" t="s">
        <v>709</v>
      </c>
      <c r="B682" s="19">
        <v>105</v>
      </c>
      <c r="C682" s="17">
        <v>66.650000000000048</v>
      </c>
      <c r="D682" s="17">
        <v>1.9599999999999993</v>
      </c>
      <c r="E682" s="17">
        <v>0</v>
      </c>
      <c r="F682" s="16">
        <v>62294.999999999993</v>
      </c>
      <c r="G682" s="18">
        <v>1041.7</v>
      </c>
    </row>
    <row r="683" spans="1:7" ht="15" customHeight="1" x14ac:dyDescent="0.2">
      <c r="A683" s="11" t="s">
        <v>574</v>
      </c>
      <c r="B683" s="19">
        <v>51</v>
      </c>
      <c r="C683" s="17">
        <v>54.820000000000022</v>
      </c>
      <c r="D683" s="17">
        <v>2.4800000000000004</v>
      </c>
      <c r="E683" s="17">
        <v>11.3</v>
      </c>
      <c r="F683" s="16">
        <v>70508.999999999971</v>
      </c>
      <c r="G683" s="18">
        <v>1227.4999999999993</v>
      </c>
    </row>
    <row r="684" spans="1:7" ht="15" customHeight="1" x14ac:dyDescent="0.2">
      <c r="A684" s="11" t="s">
        <v>389</v>
      </c>
      <c r="B684" s="19">
        <v>32</v>
      </c>
      <c r="C684" s="17">
        <v>22.899999999999995</v>
      </c>
      <c r="D684" s="17">
        <v>0.84799999999999986</v>
      </c>
      <c r="E684" s="17">
        <v>0</v>
      </c>
      <c r="F684" s="16">
        <v>19309.999999999996</v>
      </c>
      <c r="G684" s="18">
        <v>394.30000000000007</v>
      </c>
    </row>
    <row r="685" spans="1:7" ht="15" customHeight="1" x14ac:dyDescent="0.2">
      <c r="A685" s="11" t="s">
        <v>575</v>
      </c>
      <c r="B685" s="19">
        <v>45</v>
      </c>
      <c r="C685" s="17">
        <v>30.180000000000014</v>
      </c>
      <c r="D685" s="17">
        <v>1.1199999999999999</v>
      </c>
      <c r="E685" s="17">
        <v>0</v>
      </c>
      <c r="F685" s="16">
        <v>106059.99999999996</v>
      </c>
      <c r="G685" s="18">
        <v>333.74999999999994</v>
      </c>
    </row>
    <row r="686" spans="1:7" ht="15" customHeight="1" x14ac:dyDescent="0.2">
      <c r="A686" s="11" t="s">
        <v>576</v>
      </c>
      <c r="B686" s="19">
        <v>56</v>
      </c>
      <c r="C686" s="17">
        <v>36.860000000000014</v>
      </c>
      <c r="D686" s="17">
        <v>0.32</v>
      </c>
      <c r="E686" s="17">
        <v>1.0000000000000004</v>
      </c>
      <c r="F686" s="16">
        <v>15690.999999999998</v>
      </c>
      <c r="G686" s="18">
        <v>520.56999999999994</v>
      </c>
    </row>
    <row r="687" spans="1:7" s="3" customFormat="1" ht="21" customHeight="1" x14ac:dyDescent="0.2">
      <c r="A687" s="11" t="s">
        <v>16</v>
      </c>
      <c r="B687" s="13">
        <f>SUM(B688)</f>
        <v>583</v>
      </c>
      <c r="C687" s="14">
        <f>SUM(C688)</f>
        <v>877.22520000000031</v>
      </c>
      <c r="D687" s="14">
        <f t="shared" ref="D687:G687" si="11">SUM(D688)</f>
        <v>64.930420512820461</v>
      </c>
      <c r="E687" s="14">
        <f t="shared" si="11"/>
        <v>0.65000000000000058</v>
      </c>
      <c r="F687" s="13">
        <f t="shared" si="11"/>
        <v>589322.48</v>
      </c>
      <c r="G687" s="15">
        <f t="shared" si="11"/>
        <v>4705.5679999999993</v>
      </c>
    </row>
    <row r="688" spans="1:7" s="3" customFormat="1" ht="15" customHeight="1" x14ac:dyDescent="0.2">
      <c r="A688" s="11" t="s">
        <v>577</v>
      </c>
      <c r="B688" s="13">
        <v>583</v>
      </c>
      <c r="C688" s="14">
        <v>877.22520000000031</v>
      </c>
      <c r="D688" s="14">
        <v>64.930420512820461</v>
      </c>
      <c r="E688" s="14">
        <v>0.65000000000000058</v>
      </c>
      <c r="F688" s="13">
        <f>SUM(F689:F692)</f>
        <v>589322.48</v>
      </c>
      <c r="G688" s="15">
        <f>SUM(G689:G692)</f>
        <v>4705.5679999999993</v>
      </c>
    </row>
    <row r="689" spans="1:7" ht="15" customHeight="1" x14ac:dyDescent="0.2">
      <c r="A689" s="11" t="s">
        <v>710</v>
      </c>
      <c r="B689" s="19">
        <v>138</v>
      </c>
      <c r="C689" s="17">
        <v>90.619200000000049</v>
      </c>
      <c r="D689" s="17">
        <v>13.538133333333324</v>
      </c>
      <c r="E689" s="17">
        <v>0.40000000000000008</v>
      </c>
      <c r="F689" s="16">
        <v>140213.77999999997</v>
      </c>
      <c r="G689" s="18">
        <v>361.88999999999987</v>
      </c>
    </row>
    <row r="690" spans="1:7" ht="15" customHeight="1" x14ac:dyDescent="0.2">
      <c r="A690" s="11" t="s">
        <v>578</v>
      </c>
      <c r="B690" s="19">
        <v>226</v>
      </c>
      <c r="C690" s="17">
        <v>85.710000000000008</v>
      </c>
      <c r="D690" s="17">
        <v>9.3988000000000032</v>
      </c>
      <c r="E690" s="17">
        <v>0</v>
      </c>
      <c r="F690" s="16">
        <v>204741</v>
      </c>
      <c r="G690" s="18">
        <v>1088.7979999999993</v>
      </c>
    </row>
    <row r="691" spans="1:7" ht="15" customHeight="1" x14ac:dyDescent="0.2">
      <c r="A691" s="11" t="s">
        <v>579</v>
      </c>
      <c r="B691" s="19">
        <v>18</v>
      </c>
      <c r="C691" s="17">
        <v>7.52</v>
      </c>
      <c r="D691" s="17">
        <v>0.53039999999999987</v>
      </c>
      <c r="E691" s="17">
        <v>0</v>
      </c>
      <c r="F691" s="16">
        <v>12232</v>
      </c>
      <c r="G691" s="18">
        <v>58</v>
      </c>
    </row>
    <row r="692" spans="1:7" ht="15" customHeight="1" x14ac:dyDescent="0.2">
      <c r="A692" s="11" t="s">
        <v>580</v>
      </c>
      <c r="B692" s="19">
        <v>201</v>
      </c>
      <c r="C692" s="17">
        <v>693.37599999999975</v>
      </c>
      <c r="D692" s="17">
        <v>41.463087179487189</v>
      </c>
      <c r="E692" s="17">
        <v>0.24999999999999997</v>
      </c>
      <c r="F692" s="16">
        <v>232135.7</v>
      </c>
      <c r="G692" s="18">
        <v>3196.8800000000006</v>
      </c>
    </row>
    <row r="693" spans="1:7" s="3" customFormat="1" ht="21" customHeight="1" x14ac:dyDescent="0.2">
      <c r="A693" s="11" t="s">
        <v>17</v>
      </c>
      <c r="B693" s="13">
        <f>SUM(B694+B698)</f>
        <v>276</v>
      </c>
      <c r="C693" s="14">
        <f>SUM(C694+C698)</f>
        <v>236.38</v>
      </c>
      <c r="D693" s="14">
        <f t="shared" ref="D693:E693" si="12">SUM(D694+D698)</f>
        <v>11.309999999999999</v>
      </c>
      <c r="E693" s="14">
        <f t="shared" si="12"/>
        <v>1.4999999999999996</v>
      </c>
      <c r="F693" s="13">
        <f>SUM(F694+F698)</f>
        <v>144044.5</v>
      </c>
      <c r="G693" s="15">
        <f>SUM(G694+G698)</f>
        <v>3760.4250000000011</v>
      </c>
    </row>
    <row r="694" spans="1:7" s="3" customFormat="1" ht="15" customHeight="1" x14ac:dyDescent="0.2">
      <c r="A694" s="11" t="s">
        <v>581</v>
      </c>
      <c r="B694" s="13">
        <v>162</v>
      </c>
      <c r="C694" s="14">
        <v>131.31000000000003</v>
      </c>
      <c r="D694" s="14">
        <v>4.4599999999999982</v>
      </c>
      <c r="E694" s="14">
        <v>0.50000000000000056</v>
      </c>
      <c r="F694" s="13">
        <f>SUM(F695:F697)</f>
        <v>121035.50000000001</v>
      </c>
      <c r="G694" s="15">
        <f>SUM(G695:G697)</f>
        <v>1888.5750000000005</v>
      </c>
    </row>
    <row r="695" spans="1:7" ht="15" customHeight="1" x14ac:dyDescent="0.2">
      <c r="A695" s="11" t="s">
        <v>711</v>
      </c>
      <c r="B695" s="19">
        <v>29</v>
      </c>
      <c r="C695" s="17">
        <v>30.88</v>
      </c>
      <c r="D695" s="17">
        <v>0.2</v>
      </c>
      <c r="E695" s="17">
        <v>0</v>
      </c>
      <c r="F695" s="16">
        <v>34535.000000000007</v>
      </c>
      <c r="G695" s="18">
        <v>397.63</v>
      </c>
    </row>
    <row r="696" spans="1:7" ht="15" customHeight="1" x14ac:dyDescent="0.2">
      <c r="A696" s="11" t="s">
        <v>582</v>
      </c>
      <c r="B696" s="19">
        <v>83</v>
      </c>
      <c r="C696" s="17">
        <v>60.819999999999986</v>
      </c>
      <c r="D696" s="17">
        <v>3.71</v>
      </c>
      <c r="E696" s="17">
        <v>0</v>
      </c>
      <c r="F696" s="16">
        <v>25960.500000000004</v>
      </c>
      <c r="G696" s="18">
        <v>1310.7450000000003</v>
      </c>
    </row>
    <row r="697" spans="1:7" ht="15" customHeight="1" x14ac:dyDescent="0.2">
      <c r="A697" s="11" t="s">
        <v>583</v>
      </c>
      <c r="B697" s="19">
        <v>50</v>
      </c>
      <c r="C697" s="17">
        <v>39.61</v>
      </c>
      <c r="D697" s="17">
        <v>0.55000000000000004</v>
      </c>
      <c r="E697" s="17">
        <v>0.5</v>
      </c>
      <c r="F697" s="16">
        <v>60540</v>
      </c>
      <c r="G697" s="18">
        <v>180.19999999999996</v>
      </c>
    </row>
    <row r="698" spans="1:7" s="3" customFormat="1" ht="15" customHeight="1" x14ac:dyDescent="0.2">
      <c r="A698" s="11" t="s">
        <v>11</v>
      </c>
      <c r="B698" s="13">
        <v>114</v>
      </c>
      <c r="C698" s="14">
        <v>105.06999999999998</v>
      </c>
      <c r="D698" s="14">
        <v>6.8500000000000005</v>
      </c>
      <c r="E698" s="14">
        <v>0.999999999999999</v>
      </c>
      <c r="F698" s="13">
        <f>SUM(F699:F700)</f>
        <v>23009</v>
      </c>
      <c r="G698" s="15">
        <f>SUM(G699:G700)</f>
        <v>1871.8500000000006</v>
      </c>
    </row>
    <row r="699" spans="1:7" ht="15" customHeight="1" x14ac:dyDescent="0.2">
      <c r="A699" s="11" t="s">
        <v>584</v>
      </c>
      <c r="B699" s="19">
        <v>78</v>
      </c>
      <c r="C699" s="17">
        <v>73.509999999999962</v>
      </c>
      <c r="D699" s="17">
        <v>4.1900000000000022</v>
      </c>
      <c r="E699" s="17">
        <v>1</v>
      </c>
      <c r="F699" s="16">
        <v>18002</v>
      </c>
      <c r="G699" s="18">
        <v>1562.9500000000007</v>
      </c>
    </row>
    <row r="700" spans="1:7" ht="15" customHeight="1" x14ac:dyDescent="0.2">
      <c r="A700" s="11" t="s">
        <v>585</v>
      </c>
      <c r="B700" s="19">
        <v>36</v>
      </c>
      <c r="C700" s="17">
        <v>31.559999999999995</v>
      </c>
      <c r="D700" s="17">
        <v>2.6599999999999997</v>
      </c>
      <c r="E700" s="17">
        <v>0</v>
      </c>
      <c r="F700" s="16">
        <v>5007.0000000000009</v>
      </c>
      <c r="G700" s="18">
        <v>308.89999999999992</v>
      </c>
    </row>
    <row r="701" spans="1:7" s="3" customFormat="1" ht="21" customHeight="1" x14ac:dyDescent="0.2">
      <c r="A701" s="11" t="s">
        <v>18</v>
      </c>
      <c r="B701" s="13">
        <f>SUM(B702+B711+B720+B737+B743+B755+B763+B767+B773)</f>
        <v>10325</v>
      </c>
      <c r="C701" s="14">
        <f t="shared" ref="C701:E701" si="13">SUM(C702+C711+C720+C737+C743+C755+C763+C767+C773)</f>
        <v>5560.2652000000053</v>
      </c>
      <c r="D701" s="14">
        <f t="shared" si="13"/>
        <v>647.84773333333305</v>
      </c>
      <c r="E701" s="14">
        <f t="shared" si="13"/>
        <v>0.1600000000000002</v>
      </c>
      <c r="F701" s="13">
        <f>SUM(F702+F711+F720+F737+F743+F755+F763+F767+F773)</f>
        <v>2124611.7800000003</v>
      </c>
      <c r="G701" s="15">
        <f>SUM(G702+G711+G720+G737+G743+G755+G763+G767+G773)</f>
        <v>34734.046799999996</v>
      </c>
    </row>
    <row r="702" spans="1:7" s="3" customFormat="1" ht="15" customHeight="1" x14ac:dyDescent="0.2">
      <c r="A702" s="11" t="s">
        <v>586</v>
      </c>
      <c r="B702" s="13">
        <v>1766</v>
      </c>
      <c r="C702" s="14">
        <v>1028.0899999999995</v>
      </c>
      <c r="D702" s="14">
        <v>90.060000000000031</v>
      </c>
      <c r="E702" s="14">
        <v>0</v>
      </c>
      <c r="F702" s="13">
        <f>SUM(F703:F710)</f>
        <v>332146.75</v>
      </c>
      <c r="G702" s="15">
        <f>SUM(G703:G710)</f>
        <v>6667.4674999999997</v>
      </c>
    </row>
    <row r="703" spans="1:7" ht="15" customHeight="1" x14ac:dyDescent="0.2">
      <c r="A703" s="11" t="s">
        <v>712</v>
      </c>
      <c r="B703" s="19">
        <v>235</v>
      </c>
      <c r="C703" s="17">
        <v>181.21</v>
      </c>
      <c r="D703" s="17">
        <v>21.900000000000002</v>
      </c>
      <c r="E703" s="17">
        <v>0</v>
      </c>
      <c r="F703" s="16">
        <v>55744.750000000007</v>
      </c>
      <c r="G703" s="18">
        <v>695.81250000000023</v>
      </c>
    </row>
    <row r="704" spans="1:7" ht="15" customHeight="1" x14ac:dyDescent="0.2">
      <c r="A704" s="11" t="s">
        <v>587</v>
      </c>
      <c r="B704" s="19">
        <v>142</v>
      </c>
      <c r="C704" s="17">
        <v>56.680000000000007</v>
      </c>
      <c r="D704" s="17">
        <v>6.8000000000000007</v>
      </c>
      <c r="E704" s="17">
        <v>0</v>
      </c>
      <c r="F704" s="16">
        <v>31981.999999999996</v>
      </c>
      <c r="G704" s="18">
        <v>109.39999999999998</v>
      </c>
    </row>
    <row r="705" spans="1:7" ht="15" customHeight="1" x14ac:dyDescent="0.2">
      <c r="A705" s="11" t="s">
        <v>588</v>
      </c>
      <c r="B705" s="19">
        <v>236</v>
      </c>
      <c r="C705" s="17">
        <v>134.76000000000013</v>
      </c>
      <c r="D705" s="17">
        <v>1.3199999999999994</v>
      </c>
      <c r="E705" s="17">
        <v>0</v>
      </c>
      <c r="F705" s="16">
        <v>31058.999999999996</v>
      </c>
      <c r="G705" s="18">
        <v>1334.3699999999997</v>
      </c>
    </row>
    <row r="706" spans="1:7" ht="15" customHeight="1" x14ac:dyDescent="0.2">
      <c r="A706" s="11" t="s">
        <v>589</v>
      </c>
      <c r="B706" s="19">
        <v>414</v>
      </c>
      <c r="C706" s="17">
        <v>190.43999999999977</v>
      </c>
      <c r="D706" s="17">
        <v>14.239999999999986</v>
      </c>
      <c r="E706" s="17">
        <v>0</v>
      </c>
      <c r="F706" s="16">
        <v>45832.999999999978</v>
      </c>
      <c r="G706" s="18">
        <v>1049.0750000000005</v>
      </c>
    </row>
    <row r="707" spans="1:7" ht="15" customHeight="1" x14ac:dyDescent="0.2">
      <c r="A707" s="11" t="s">
        <v>590</v>
      </c>
      <c r="B707" s="19">
        <v>101</v>
      </c>
      <c r="C707" s="17">
        <v>63.480000000000025</v>
      </c>
      <c r="D707" s="17">
        <v>8.1200000000000028</v>
      </c>
      <c r="E707" s="17">
        <v>0</v>
      </c>
      <c r="F707" s="16">
        <v>2899</v>
      </c>
      <c r="G707" s="18">
        <v>733.92000000000007</v>
      </c>
    </row>
    <row r="708" spans="1:7" ht="15" customHeight="1" x14ac:dyDescent="0.2">
      <c r="A708" s="11" t="s">
        <v>591</v>
      </c>
      <c r="B708" s="19">
        <v>224</v>
      </c>
      <c r="C708" s="17">
        <v>212.91999999999985</v>
      </c>
      <c r="D708" s="17">
        <v>24.95999999999999</v>
      </c>
      <c r="E708" s="17">
        <v>0</v>
      </c>
      <c r="F708" s="16">
        <v>113550.00000000001</v>
      </c>
      <c r="G708" s="18">
        <v>1357.8499999999997</v>
      </c>
    </row>
    <row r="709" spans="1:7" ht="15" customHeight="1" x14ac:dyDescent="0.2">
      <c r="A709" s="11" t="s">
        <v>592</v>
      </c>
      <c r="B709" s="19">
        <v>221</v>
      </c>
      <c r="C709" s="17">
        <v>119.84000000000016</v>
      </c>
      <c r="D709" s="17">
        <v>10.56</v>
      </c>
      <c r="E709" s="17">
        <v>0</v>
      </c>
      <c r="F709" s="16">
        <v>28203</v>
      </c>
      <c r="G709" s="18">
        <v>1110.3299999999995</v>
      </c>
    </row>
    <row r="710" spans="1:7" ht="15" customHeight="1" x14ac:dyDescent="0.2">
      <c r="A710" s="11" t="s">
        <v>593</v>
      </c>
      <c r="B710" s="19">
        <v>193</v>
      </c>
      <c r="C710" s="17">
        <v>68.759999999999977</v>
      </c>
      <c r="D710" s="17">
        <v>2.1599999999999993</v>
      </c>
      <c r="E710" s="17">
        <v>0</v>
      </c>
      <c r="F710" s="16">
        <v>22876.000000000004</v>
      </c>
      <c r="G710" s="18">
        <v>276.70999999999998</v>
      </c>
    </row>
    <row r="711" spans="1:7" s="3" customFormat="1" ht="15" customHeight="1" x14ac:dyDescent="0.2">
      <c r="A711" s="11" t="s">
        <v>594</v>
      </c>
      <c r="B711" s="13">
        <v>1526</v>
      </c>
      <c r="C711" s="14">
        <v>900.75400000000138</v>
      </c>
      <c r="D711" s="14">
        <v>75.804000000000116</v>
      </c>
      <c r="E711" s="14">
        <v>0</v>
      </c>
      <c r="F711" s="13">
        <f>SUM(F712:F719)</f>
        <v>231144</v>
      </c>
      <c r="G711" s="32">
        <f>SUM(G712:G719)</f>
        <v>3797.0050000000001</v>
      </c>
    </row>
    <row r="712" spans="1:7" ht="15" customHeight="1" x14ac:dyDescent="0.2">
      <c r="A712" s="11" t="s">
        <v>713</v>
      </c>
      <c r="B712" s="19">
        <v>263</v>
      </c>
      <c r="C712" s="17">
        <v>152.57999999999998</v>
      </c>
      <c r="D712" s="17">
        <v>12.399999999999986</v>
      </c>
      <c r="E712" s="17">
        <v>0</v>
      </c>
      <c r="F712" s="16">
        <v>51070</v>
      </c>
      <c r="G712" s="18">
        <v>588.00499999999988</v>
      </c>
    </row>
    <row r="713" spans="1:7" ht="15" customHeight="1" x14ac:dyDescent="0.2">
      <c r="A713" s="11" t="s">
        <v>595</v>
      </c>
      <c r="B713" s="19">
        <v>117</v>
      </c>
      <c r="C713" s="17">
        <v>126.28000000000007</v>
      </c>
      <c r="D713" s="17">
        <v>0.84000000000000019</v>
      </c>
      <c r="E713" s="17">
        <v>0</v>
      </c>
      <c r="F713" s="16">
        <v>7019</v>
      </c>
      <c r="G713" s="18">
        <v>394.33499999999998</v>
      </c>
    </row>
    <row r="714" spans="1:7" ht="15" customHeight="1" x14ac:dyDescent="0.2">
      <c r="A714" s="11" t="s">
        <v>596</v>
      </c>
      <c r="B714" s="19">
        <v>236</v>
      </c>
      <c r="C714" s="17">
        <v>67.620000000000033</v>
      </c>
      <c r="D714" s="17">
        <v>3.4400000000000035</v>
      </c>
      <c r="E714" s="17">
        <v>0</v>
      </c>
      <c r="F714" s="16">
        <v>37953.999999999993</v>
      </c>
      <c r="G714" s="18">
        <v>447.09000000000026</v>
      </c>
    </row>
    <row r="715" spans="1:7" ht="15" customHeight="1" x14ac:dyDescent="0.2">
      <c r="A715" s="11" t="s">
        <v>597</v>
      </c>
      <c r="B715" s="19">
        <v>214</v>
      </c>
      <c r="C715" s="17">
        <v>136.624</v>
      </c>
      <c r="D715" s="17">
        <v>18.644000000000009</v>
      </c>
      <c r="E715" s="17">
        <v>0</v>
      </c>
      <c r="F715" s="16">
        <v>20056.999999999996</v>
      </c>
      <c r="G715" s="18">
        <v>521.5749999999997</v>
      </c>
    </row>
    <row r="716" spans="1:7" ht="15" customHeight="1" x14ac:dyDescent="0.2">
      <c r="A716" s="11" t="s">
        <v>598</v>
      </c>
      <c r="B716" s="19">
        <v>157</v>
      </c>
      <c r="C716" s="17">
        <v>119.80000000000001</v>
      </c>
      <c r="D716" s="17">
        <v>23.459999999999997</v>
      </c>
      <c r="E716" s="17">
        <v>0</v>
      </c>
      <c r="F716" s="16">
        <v>15989.000000000002</v>
      </c>
      <c r="G716" s="18">
        <v>439.57999999999959</v>
      </c>
    </row>
    <row r="717" spans="1:7" ht="15" customHeight="1" x14ac:dyDescent="0.2">
      <c r="A717" s="11" t="s">
        <v>599</v>
      </c>
      <c r="B717" s="19">
        <v>104</v>
      </c>
      <c r="C717" s="17">
        <v>62.72000000000002</v>
      </c>
      <c r="D717" s="17">
        <v>3.6000000000000014</v>
      </c>
      <c r="E717" s="17">
        <v>0</v>
      </c>
      <c r="F717" s="16">
        <v>25646.000000000011</v>
      </c>
      <c r="G717" s="18">
        <v>311.35500000000008</v>
      </c>
    </row>
    <row r="718" spans="1:7" ht="15" customHeight="1" x14ac:dyDescent="0.2">
      <c r="A718" s="11" t="s">
        <v>600</v>
      </c>
      <c r="B718" s="19">
        <v>188</v>
      </c>
      <c r="C718" s="17">
        <v>102.70000000000013</v>
      </c>
      <c r="D718" s="17">
        <v>4.3200000000000083</v>
      </c>
      <c r="E718" s="17">
        <v>0</v>
      </c>
      <c r="F718" s="16">
        <v>37701</v>
      </c>
      <c r="G718" s="18">
        <v>467.39000000000016</v>
      </c>
    </row>
    <row r="719" spans="1:7" ht="15" customHeight="1" x14ac:dyDescent="0.2">
      <c r="A719" s="11" t="s">
        <v>601</v>
      </c>
      <c r="B719" s="19">
        <v>247</v>
      </c>
      <c r="C719" s="17">
        <v>132.43000000000009</v>
      </c>
      <c r="D719" s="17">
        <v>9.1000000000000085</v>
      </c>
      <c r="E719" s="17">
        <v>0</v>
      </c>
      <c r="F719" s="16">
        <v>35708.000000000015</v>
      </c>
      <c r="G719" s="18">
        <v>627.67499999999995</v>
      </c>
    </row>
    <row r="720" spans="1:7" s="3" customFormat="1" ht="15" customHeight="1" x14ac:dyDescent="0.2">
      <c r="A720" s="11" t="s">
        <v>602</v>
      </c>
      <c r="B720" s="13">
        <v>2937</v>
      </c>
      <c r="C720" s="14">
        <v>1163.1212000000032</v>
      </c>
      <c r="D720" s="14">
        <v>108.34759999999983</v>
      </c>
      <c r="E720" s="14">
        <v>0.1600000000000002</v>
      </c>
      <c r="F720" s="13">
        <f>SUM(F721:F736)</f>
        <v>299725</v>
      </c>
      <c r="G720" s="15">
        <f>SUM(G721:G736)</f>
        <v>7278.9274999999989</v>
      </c>
    </row>
    <row r="721" spans="1:7" ht="15" customHeight="1" x14ac:dyDescent="0.2">
      <c r="A721" s="11" t="s">
        <v>714</v>
      </c>
      <c r="B721" s="19">
        <v>245</v>
      </c>
      <c r="C721" s="17">
        <v>105.53999999999999</v>
      </c>
      <c r="D721" s="17">
        <v>7.7420000000000018</v>
      </c>
      <c r="E721" s="17">
        <v>0</v>
      </c>
      <c r="F721" s="16">
        <v>26365.000000000004</v>
      </c>
      <c r="G721" s="18">
        <v>729.00000000000057</v>
      </c>
    </row>
    <row r="722" spans="1:7" ht="15" customHeight="1" x14ac:dyDescent="0.2">
      <c r="A722" s="11" t="s">
        <v>603</v>
      </c>
      <c r="B722" s="19">
        <v>157</v>
      </c>
      <c r="C722" s="17">
        <v>69.169999999999987</v>
      </c>
      <c r="D722" s="17">
        <v>5.4224000000000023</v>
      </c>
      <c r="E722" s="17">
        <v>0.15999999999999992</v>
      </c>
      <c r="F722" s="16">
        <v>27202.999999999996</v>
      </c>
      <c r="G722" s="18">
        <v>456.03999999999996</v>
      </c>
    </row>
    <row r="723" spans="1:7" ht="15" customHeight="1" x14ac:dyDescent="0.2">
      <c r="A723" s="11" t="s">
        <v>604</v>
      </c>
      <c r="B723" s="19">
        <v>105</v>
      </c>
      <c r="C723" s="17">
        <v>28.860000000000003</v>
      </c>
      <c r="D723" s="17">
        <v>1.4419999999999997</v>
      </c>
      <c r="E723" s="17">
        <v>0</v>
      </c>
      <c r="F723" s="16">
        <v>11901.999999999998</v>
      </c>
      <c r="G723" s="18">
        <v>113.01000000000002</v>
      </c>
    </row>
    <row r="724" spans="1:7" ht="15" customHeight="1" x14ac:dyDescent="0.2">
      <c r="A724" s="11" t="s">
        <v>605</v>
      </c>
      <c r="B724" s="19">
        <v>163</v>
      </c>
      <c r="C724" s="17">
        <v>54.360000000000021</v>
      </c>
      <c r="D724" s="17">
        <v>3.0400000000000018</v>
      </c>
      <c r="E724" s="17">
        <v>0</v>
      </c>
      <c r="F724" s="16">
        <v>6792</v>
      </c>
      <c r="G724" s="18">
        <v>540.00999999999976</v>
      </c>
    </row>
    <row r="725" spans="1:7" ht="15" customHeight="1" x14ac:dyDescent="0.2">
      <c r="A725" s="11" t="s">
        <v>606</v>
      </c>
      <c r="B725" s="19">
        <v>379</v>
      </c>
      <c r="C725" s="17">
        <v>198.74999999999994</v>
      </c>
      <c r="D725" s="17">
        <v>14.919999999999993</v>
      </c>
      <c r="E725" s="17">
        <v>0</v>
      </c>
      <c r="F725" s="16">
        <v>74906.000000000015</v>
      </c>
      <c r="G725" s="18">
        <v>836.85999999999956</v>
      </c>
    </row>
    <row r="726" spans="1:7" ht="15" customHeight="1" x14ac:dyDescent="0.2">
      <c r="A726" s="11" t="s">
        <v>607</v>
      </c>
      <c r="B726" s="19">
        <v>234</v>
      </c>
      <c r="C726" s="17">
        <v>76.720000000000013</v>
      </c>
      <c r="D726" s="17">
        <v>8.9212000000000042</v>
      </c>
      <c r="E726" s="17">
        <v>0</v>
      </c>
      <c r="F726" s="16">
        <v>10545.000000000004</v>
      </c>
      <c r="G726" s="18">
        <v>356.20999999999975</v>
      </c>
    </row>
    <row r="727" spans="1:7" ht="15" customHeight="1" x14ac:dyDescent="0.2">
      <c r="A727" s="11" t="s">
        <v>608</v>
      </c>
      <c r="B727" s="19">
        <v>130</v>
      </c>
      <c r="C727" s="17">
        <v>83.54000000000002</v>
      </c>
      <c r="D727" s="17">
        <v>10.82</v>
      </c>
      <c r="E727" s="17">
        <v>0</v>
      </c>
      <c r="F727" s="16">
        <v>12703</v>
      </c>
      <c r="G727" s="18">
        <v>691.74500000000012</v>
      </c>
    </row>
    <row r="728" spans="1:7" ht="15" customHeight="1" x14ac:dyDescent="0.2">
      <c r="A728" s="11" t="s">
        <v>609</v>
      </c>
      <c r="B728" s="19">
        <v>203</v>
      </c>
      <c r="C728" s="17">
        <v>39.650000000000006</v>
      </c>
      <c r="D728" s="17">
        <v>3.240000000000002</v>
      </c>
      <c r="E728" s="17">
        <v>0</v>
      </c>
      <c r="F728" s="16">
        <v>24786.999999999996</v>
      </c>
      <c r="G728" s="18">
        <v>293.61999999999995</v>
      </c>
    </row>
    <row r="729" spans="1:7" ht="15" customHeight="1" x14ac:dyDescent="0.2">
      <c r="A729" s="11" t="s">
        <v>349</v>
      </c>
      <c r="B729" s="19">
        <v>236</v>
      </c>
      <c r="C729" s="17">
        <v>123.4699999999999</v>
      </c>
      <c r="D729" s="17">
        <v>13.879999999999994</v>
      </c>
      <c r="E729" s="17">
        <v>0</v>
      </c>
      <c r="F729" s="16">
        <v>26279.000000000015</v>
      </c>
      <c r="G729" s="18">
        <v>1047.6974999999993</v>
      </c>
    </row>
    <row r="730" spans="1:7" ht="15" customHeight="1" x14ac:dyDescent="0.2">
      <c r="A730" s="11" t="s">
        <v>610</v>
      </c>
      <c r="B730" s="19">
        <v>218</v>
      </c>
      <c r="C730" s="17">
        <v>53.400000000000027</v>
      </c>
      <c r="D730" s="17">
        <v>2.6200000000000014</v>
      </c>
      <c r="E730" s="17">
        <v>0</v>
      </c>
      <c r="F730" s="16">
        <v>12906</v>
      </c>
      <c r="G730" s="18">
        <v>408.26000000000005</v>
      </c>
    </row>
    <row r="731" spans="1:7" ht="15" customHeight="1" x14ac:dyDescent="0.2">
      <c r="A731" s="11" t="s">
        <v>611</v>
      </c>
      <c r="B731" s="19">
        <v>304</v>
      </c>
      <c r="C731" s="17">
        <v>85.461200000000034</v>
      </c>
      <c r="D731" s="17">
        <v>5.8000000000000043</v>
      </c>
      <c r="E731" s="17">
        <v>0</v>
      </c>
      <c r="F731" s="16">
        <v>18157.000000000004</v>
      </c>
      <c r="G731" s="18">
        <v>276.37000000000006</v>
      </c>
    </row>
    <row r="732" spans="1:7" ht="15" customHeight="1" x14ac:dyDescent="0.2">
      <c r="A732" s="11" t="s">
        <v>612</v>
      </c>
      <c r="B732" s="19">
        <v>104</v>
      </c>
      <c r="C732" s="17">
        <v>50.530000000000015</v>
      </c>
      <c r="D732" s="17">
        <v>6.7400000000000038</v>
      </c>
      <c r="E732" s="17">
        <v>0</v>
      </c>
      <c r="F732" s="16">
        <v>16050</v>
      </c>
      <c r="G732" s="18">
        <v>488.42500000000018</v>
      </c>
    </row>
    <row r="733" spans="1:7" ht="15" customHeight="1" x14ac:dyDescent="0.2">
      <c r="A733" s="11" t="s">
        <v>613</v>
      </c>
      <c r="B733" s="19">
        <v>105</v>
      </c>
      <c r="C733" s="17">
        <v>36.949999999999967</v>
      </c>
      <c r="D733" s="17">
        <v>3.9400000000000013</v>
      </c>
      <c r="E733" s="17">
        <v>0</v>
      </c>
      <c r="F733" s="16">
        <v>12942</v>
      </c>
      <c r="G733" s="18">
        <v>233.39000000000004</v>
      </c>
    </row>
    <row r="734" spans="1:7" ht="15" customHeight="1" x14ac:dyDescent="0.2">
      <c r="A734" s="11" t="s">
        <v>614</v>
      </c>
      <c r="B734" s="19">
        <v>112</v>
      </c>
      <c r="C734" s="17">
        <v>80.860000000000014</v>
      </c>
      <c r="D734" s="17">
        <v>15.899999999999997</v>
      </c>
      <c r="E734" s="17">
        <v>0</v>
      </c>
      <c r="F734" s="16">
        <v>4594</v>
      </c>
      <c r="G734" s="18">
        <v>391.41999999999996</v>
      </c>
    </row>
    <row r="735" spans="1:7" ht="15" customHeight="1" x14ac:dyDescent="0.2">
      <c r="A735" s="11" t="s">
        <v>615</v>
      </c>
      <c r="B735" s="19">
        <v>69</v>
      </c>
      <c r="C735" s="17">
        <v>29.179999999999996</v>
      </c>
      <c r="D735" s="17">
        <v>2.5600000000000009</v>
      </c>
      <c r="E735" s="17">
        <v>0</v>
      </c>
      <c r="F735" s="16">
        <v>9500</v>
      </c>
      <c r="G735" s="18">
        <v>182.39999999999998</v>
      </c>
    </row>
    <row r="736" spans="1:7" ht="15" customHeight="1" x14ac:dyDescent="0.2">
      <c r="A736" s="11" t="s">
        <v>616</v>
      </c>
      <c r="B736" s="19">
        <v>173</v>
      </c>
      <c r="C736" s="17">
        <v>46.680000000000021</v>
      </c>
      <c r="D736" s="17">
        <v>1.3599999999999992</v>
      </c>
      <c r="E736" s="17">
        <v>0</v>
      </c>
      <c r="F736" s="16">
        <v>4093.9999999999991</v>
      </c>
      <c r="G736" s="18">
        <v>234.47000000000006</v>
      </c>
    </row>
    <row r="737" spans="1:7" s="3" customFormat="1" ht="15" customHeight="1" x14ac:dyDescent="0.2">
      <c r="A737" s="11" t="s">
        <v>617</v>
      </c>
      <c r="B737" s="13">
        <v>1264</v>
      </c>
      <c r="C737" s="14">
        <v>721.0400000000011</v>
      </c>
      <c r="D737" s="14">
        <v>107.39640000000001</v>
      </c>
      <c r="E737" s="14">
        <v>0</v>
      </c>
      <c r="F737" s="13">
        <f>SUM(F738:F742)</f>
        <v>252999</v>
      </c>
      <c r="G737" s="15">
        <f>SUM(G738:G742)</f>
        <v>3361.2733000000003</v>
      </c>
    </row>
    <row r="738" spans="1:7" ht="15" customHeight="1" x14ac:dyDescent="0.2">
      <c r="A738" s="11" t="s">
        <v>715</v>
      </c>
      <c r="B738" s="19">
        <v>338</v>
      </c>
      <c r="C738" s="17">
        <v>205.9199999999997</v>
      </c>
      <c r="D738" s="17">
        <v>28.386400000000016</v>
      </c>
      <c r="E738" s="17">
        <v>0</v>
      </c>
      <c r="F738" s="16">
        <v>98651.000000000015</v>
      </c>
      <c r="G738" s="18">
        <v>1369.8350000000003</v>
      </c>
    </row>
    <row r="739" spans="1:7" ht="15" customHeight="1" x14ac:dyDescent="0.2">
      <c r="A739" s="11" t="s">
        <v>618</v>
      </c>
      <c r="B739" s="19">
        <v>373</v>
      </c>
      <c r="C739" s="17">
        <v>213.06000000000003</v>
      </c>
      <c r="D739" s="17">
        <v>30.640000000000008</v>
      </c>
      <c r="E739" s="17">
        <v>0</v>
      </c>
      <c r="F739" s="16">
        <v>52771.999999999993</v>
      </c>
      <c r="G739" s="18">
        <v>813.75500000000011</v>
      </c>
    </row>
    <row r="740" spans="1:7" ht="15" customHeight="1" x14ac:dyDescent="0.2">
      <c r="A740" s="11" t="s">
        <v>619</v>
      </c>
      <c r="B740" s="19">
        <v>120</v>
      </c>
      <c r="C740" s="17">
        <v>106.07999999999998</v>
      </c>
      <c r="D740" s="17">
        <v>26.126000000000005</v>
      </c>
      <c r="E740" s="17">
        <v>0</v>
      </c>
      <c r="F740" s="16">
        <v>13756.000000000004</v>
      </c>
      <c r="G740" s="18">
        <v>153.33830000000003</v>
      </c>
    </row>
    <row r="741" spans="1:7" ht="15" customHeight="1" x14ac:dyDescent="0.2">
      <c r="A741" s="11" t="s">
        <v>620</v>
      </c>
      <c r="B741" s="19">
        <v>255</v>
      </c>
      <c r="C741" s="17">
        <v>103.05999999999997</v>
      </c>
      <c r="D741" s="17">
        <v>11.120000000000008</v>
      </c>
      <c r="E741" s="17">
        <v>0</v>
      </c>
      <c r="F741" s="16">
        <v>51114.000000000007</v>
      </c>
      <c r="G741" s="18">
        <v>428.61500000000018</v>
      </c>
    </row>
    <row r="742" spans="1:7" ht="15" customHeight="1" x14ac:dyDescent="0.2">
      <c r="A742" s="11" t="s">
        <v>621</v>
      </c>
      <c r="B742" s="19">
        <v>178</v>
      </c>
      <c r="C742" s="17">
        <v>92.920000000000073</v>
      </c>
      <c r="D742" s="17">
        <v>11.124000000000002</v>
      </c>
      <c r="E742" s="17">
        <v>0</v>
      </c>
      <c r="F742" s="16">
        <v>36705.999999999985</v>
      </c>
      <c r="G742" s="18">
        <v>595.73</v>
      </c>
    </row>
    <row r="743" spans="1:7" s="3" customFormat="1" ht="15" customHeight="1" x14ac:dyDescent="0.2">
      <c r="A743" s="11" t="s">
        <v>622</v>
      </c>
      <c r="B743" s="13">
        <v>1923</v>
      </c>
      <c r="C743" s="14">
        <v>646.96000000000038</v>
      </c>
      <c r="D743" s="14">
        <v>91.233999999999781</v>
      </c>
      <c r="E743" s="14">
        <v>0</v>
      </c>
      <c r="F743" s="13">
        <f>SUM(F744:F754)</f>
        <v>579277.53000000014</v>
      </c>
      <c r="G743" s="15">
        <f>SUM(G744:G754)</f>
        <v>6340.3849999999993</v>
      </c>
    </row>
    <row r="744" spans="1:7" ht="15" customHeight="1" x14ac:dyDescent="0.2">
      <c r="A744" s="11" t="s">
        <v>716</v>
      </c>
      <c r="B744" s="19">
        <v>145</v>
      </c>
      <c r="C744" s="17">
        <v>42.440000000000047</v>
      </c>
      <c r="D744" s="17">
        <v>10.219999999999994</v>
      </c>
      <c r="E744" s="17">
        <v>0</v>
      </c>
      <c r="F744" s="16">
        <v>24452.000000000007</v>
      </c>
      <c r="G744" s="18">
        <v>343.6099999999999</v>
      </c>
    </row>
    <row r="745" spans="1:7" ht="15" customHeight="1" x14ac:dyDescent="0.2">
      <c r="A745" s="11" t="s">
        <v>623</v>
      </c>
      <c r="B745" s="19">
        <v>287</v>
      </c>
      <c r="C745" s="17">
        <v>69.030000000000015</v>
      </c>
      <c r="D745" s="17">
        <v>12.68</v>
      </c>
      <c r="E745" s="17">
        <v>0</v>
      </c>
      <c r="F745" s="16">
        <v>31610.000000000015</v>
      </c>
      <c r="G745" s="18">
        <v>615.49000000000046</v>
      </c>
    </row>
    <row r="746" spans="1:7" ht="15" customHeight="1" x14ac:dyDescent="0.2">
      <c r="A746" s="11" t="s">
        <v>624</v>
      </c>
      <c r="B746" s="19">
        <v>87</v>
      </c>
      <c r="C746" s="17">
        <v>25.169999999999995</v>
      </c>
      <c r="D746" s="17">
        <v>3.3800000000000012</v>
      </c>
      <c r="E746" s="17">
        <v>0</v>
      </c>
      <c r="F746" s="16">
        <v>26460.000000000011</v>
      </c>
      <c r="G746" s="18">
        <v>349.55500000000006</v>
      </c>
    </row>
    <row r="747" spans="1:7" ht="15" customHeight="1" x14ac:dyDescent="0.2">
      <c r="A747" s="11" t="s">
        <v>625</v>
      </c>
      <c r="B747" s="19">
        <v>300</v>
      </c>
      <c r="C747" s="17">
        <v>138.31000000000012</v>
      </c>
      <c r="D747" s="17">
        <v>23.483999999999973</v>
      </c>
      <c r="E747" s="17">
        <v>0</v>
      </c>
      <c r="F747" s="16">
        <v>159237.00000000003</v>
      </c>
      <c r="G747" s="18">
        <v>1449.23</v>
      </c>
    </row>
    <row r="748" spans="1:7" ht="15" customHeight="1" x14ac:dyDescent="0.2">
      <c r="A748" s="11" t="s">
        <v>626</v>
      </c>
      <c r="B748" s="19">
        <v>156</v>
      </c>
      <c r="C748" s="17">
        <v>65.529999999999987</v>
      </c>
      <c r="D748" s="17">
        <v>2.9400000000000013</v>
      </c>
      <c r="E748" s="17">
        <v>0</v>
      </c>
      <c r="F748" s="16">
        <v>76875.000000000073</v>
      </c>
      <c r="G748" s="18">
        <v>527.64999999999986</v>
      </c>
    </row>
    <row r="749" spans="1:7" ht="15" customHeight="1" x14ac:dyDescent="0.2">
      <c r="A749" s="11" t="s">
        <v>627</v>
      </c>
      <c r="B749" s="19">
        <v>185</v>
      </c>
      <c r="C749" s="17">
        <v>66.240000000000038</v>
      </c>
      <c r="D749" s="17">
        <v>9.4800000000000022</v>
      </c>
      <c r="E749" s="17">
        <v>0</v>
      </c>
      <c r="F749" s="16">
        <v>35546.999999999993</v>
      </c>
      <c r="G749" s="18">
        <v>370.60000000000008</v>
      </c>
    </row>
    <row r="750" spans="1:7" ht="15" customHeight="1" x14ac:dyDescent="0.2">
      <c r="A750" s="11" t="s">
        <v>628</v>
      </c>
      <c r="B750" s="19">
        <v>38</v>
      </c>
      <c r="C750" s="17">
        <v>14.449999999999994</v>
      </c>
      <c r="D750" s="17">
        <v>1.7199999999999998</v>
      </c>
      <c r="E750" s="17">
        <v>0</v>
      </c>
      <c r="F750" s="16">
        <v>9459.9999999999982</v>
      </c>
      <c r="G750" s="18">
        <v>214.73000000000005</v>
      </c>
    </row>
    <row r="751" spans="1:7" ht="15" customHeight="1" x14ac:dyDescent="0.2">
      <c r="A751" s="11" t="s">
        <v>489</v>
      </c>
      <c r="B751" s="19">
        <v>233</v>
      </c>
      <c r="C751" s="17">
        <v>53.23</v>
      </c>
      <c r="D751" s="17">
        <v>10.43</v>
      </c>
      <c r="E751" s="17">
        <v>0</v>
      </c>
      <c r="F751" s="16">
        <v>31140.999999999985</v>
      </c>
      <c r="G751" s="18">
        <v>469.34000000000003</v>
      </c>
    </row>
    <row r="752" spans="1:7" ht="15" customHeight="1" x14ac:dyDescent="0.2">
      <c r="A752" s="11" t="s">
        <v>629</v>
      </c>
      <c r="B752" s="19">
        <v>153</v>
      </c>
      <c r="C752" s="17">
        <v>61.039999999999978</v>
      </c>
      <c r="D752" s="17">
        <v>5.16</v>
      </c>
      <c r="E752" s="17">
        <v>0</v>
      </c>
      <c r="F752" s="16">
        <v>27808.999999999996</v>
      </c>
      <c r="G752" s="18">
        <v>588.30999999999995</v>
      </c>
    </row>
    <row r="753" spans="1:7" ht="15" customHeight="1" x14ac:dyDescent="0.2">
      <c r="A753" s="11" t="s">
        <v>630</v>
      </c>
      <c r="B753" s="19">
        <v>248</v>
      </c>
      <c r="C753" s="17">
        <v>85.52000000000001</v>
      </c>
      <c r="D753" s="17">
        <v>7.96</v>
      </c>
      <c r="E753" s="17">
        <v>0</v>
      </c>
      <c r="F753" s="16">
        <v>145293.03000000003</v>
      </c>
      <c r="G753" s="18">
        <v>964.61999999999989</v>
      </c>
    </row>
    <row r="754" spans="1:7" ht="15" customHeight="1" x14ac:dyDescent="0.2">
      <c r="A754" s="11" t="s">
        <v>725</v>
      </c>
      <c r="B754" s="19">
        <v>91</v>
      </c>
      <c r="C754" s="17">
        <v>26</v>
      </c>
      <c r="D754" s="17">
        <v>3.7800000000000007</v>
      </c>
      <c r="E754" s="17">
        <v>0</v>
      </c>
      <c r="F754" s="16">
        <v>11393.500000000004</v>
      </c>
      <c r="G754" s="18">
        <v>447.25</v>
      </c>
    </row>
    <row r="755" spans="1:7" s="3" customFormat="1" ht="15" customHeight="1" x14ac:dyDescent="0.2">
      <c r="A755" s="11" t="s">
        <v>631</v>
      </c>
      <c r="B755" s="13">
        <v>231</v>
      </c>
      <c r="C755" s="14">
        <v>302.88999999999982</v>
      </c>
      <c r="D755" s="14">
        <v>59.40000000000002</v>
      </c>
      <c r="E755" s="14">
        <v>0</v>
      </c>
      <c r="F755" s="13">
        <f>SUM(F756:F762)</f>
        <v>132749.5</v>
      </c>
      <c r="G755" s="15">
        <f>SUM(G756:G762)</f>
        <v>2998.8720000000008</v>
      </c>
    </row>
    <row r="756" spans="1:7" ht="15" customHeight="1" x14ac:dyDescent="0.2">
      <c r="A756" s="11" t="s">
        <v>717</v>
      </c>
      <c r="B756" s="19">
        <v>3</v>
      </c>
      <c r="C756" s="17">
        <v>2.08</v>
      </c>
      <c r="D756" s="17">
        <v>0</v>
      </c>
      <c r="E756" s="17">
        <v>0</v>
      </c>
      <c r="F756" s="16">
        <v>750</v>
      </c>
      <c r="G756" s="18">
        <v>10</v>
      </c>
    </row>
    <row r="757" spans="1:7" ht="15" customHeight="1" x14ac:dyDescent="0.2">
      <c r="A757" s="11" t="s">
        <v>632</v>
      </c>
      <c r="B757" s="19">
        <v>41</v>
      </c>
      <c r="C757" s="17">
        <v>59.080000000000005</v>
      </c>
      <c r="D757" s="17">
        <v>16.579999999999998</v>
      </c>
      <c r="E757" s="17">
        <v>0</v>
      </c>
      <c r="F757" s="16">
        <v>32275.000000000004</v>
      </c>
      <c r="G757" s="18">
        <v>402.34999999999997</v>
      </c>
    </row>
    <row r="758" spans="1:7" ht="15" customHeight="1" x14ac:dyDescent="0.2">
      <c r="A758" s="11" t="s">
        <v>633</v>
      </c>
      <c r="B758" s="19">
        <v>15</v>
      </c>
      <c r="C758" s="17">
        <v>14.67</v>
      </c>
      <c r="D758" s="17">
        <v>4.74</v>
      </c>
      <c r="E758" s="17">
        <v>0</v>
      </c>
      <c r="F758" s="16">
        <v>23320</v>
      </c>
      <c r="G758" s="18">
        <v>51.199999999999996</v>
      </c>
    </row>
    <row r="759" spans="1:7" ht="15" customHeight="1" x14ac:dyDescent="0.2">
      <c r="A759" s="11" t="s">
        <v>634</v>
      </c>
      <c r="B759" s="19">
        <v>92</v>
      </c>
      <c r="C759" s="17">
        <v>78.089999999999989</v>
      </c>
      <c r="D759" s="17">
        <v>18.249999999999986</v>
      </c>
      <c r="E759" s="17">
        <v>0</v>
      </c>
      <c r="F759" s="16">
        <v>41153.500000000007</v>
      </c>
      <c r="G759" s="18">
        <v>853.80000000000052</v>
      </c>
    </row>
    <row r="760" spans="1:7" ht="15" customHeight="1" x14ac:dyDescent="0.2">
      <c r="A760" s="11" t="s">
        <v>635</v>
      </c>
      <c r="B760" s="19">
        <v>23</v>
      </c>
      <c r="C760" s="17">
        <v>26.279999999999998</v>
      </c>
      <c r="D760" s="17">
        <v>0.96000000000000008</v>
      </c>
      <c r="E760" s="17">
        <v>0</v>
      </c>
      <c r="F760" s="16">
        <v>13994</v>
      </c>
      <c r="G760" s="18">
        <v>494.12000000000012</v>
      </c>
    </row>
    <row r="761" spans="1:7" ht="15" customHeight="1" x14ac:dyDescent="0.2">
      <c r="A761" s="11" t="s">
        <v>636</v>
      </c>
      <c r="B761" s="19">
        <v>14</v>
      </c>
      <c r="C761" s="17">
        <v>35.949999999999996</v>
      </c>
      <c r="D761" s="17">
        <v>2.5499999999999998</v>
      </c>
      <c r="E761" s="17">
        <v>0</v>
      </c>
      <c r="F761" s="16">
        <v>5109</v>
      </c>
      <c r="G761" s="18">
        <v>93.342000000000013</v>
      </c>
    </row>
    <row r="762" spans="1:7" ht="15" customHeight="1" x14ac:dyDescent="0.2">
      <c r="A762" s="11" t="s">
        <v>637</v>
      </c>
      <c r="B762" s="19">
        <v>43</v>
      </c>
      <c r="C762" s="17">
        <v>86.740000000000023</v>
      </c>
      <c r="D762" s="17">
        <v>16.319999999999997</v>
      </c>
      <c r="E762" s="17">
        <v>0</v>
      </c>
      <c r="F762" s="16">
        <v>16147.999999999996</v>
      </c>
      <c r="G762" s="18">
        <v>1094.0600000000002</v>
      </c>
    </row>
    <row r="763" spans="1:7" s="3" customFormat="1" ht="15" customHeight="1" x14ac:dyDescent="0.2">
      <c r="A763" s="11" t="s">
        <v>638</v>
      </c>
      <c r="B763" s="13">
        <v>89</v>
      </c>
      <c r="C763" s="14">
        <v>126.08999999999997</v>
      </c>
      <c r="D763" s="14">
        <v>7.55</v>
      </c>
      <c r="E763" s="14">
        <v>0</v>
      </c>
      <c r="F763" s="13">
        <f>SUM(F764:F766)</f>
        <v>64195.999999999993</v>
      </c>
      <c r="G763" s="15">
        <f>SUM(G764:G766)</f>
        <v>779.39999999999986</v>
      </c>
    </row>
    <row r="764" spans="1:7" ht="15" customHeight="1" x14ac:dyDescent="0.2">
      <c r="A764" s="11" t="s">
        <v>639</v>
      </c>
      <c r="B764" s="19">
        <v>61</v>
      </c>
      <c r="C764" s="17">
        <v>86.320000000000007</v>
      </c>
      <c r="D764" s="17">
        <v>0.75000000000000067</v>
      </c>
      <c r="E764" s="17">
        <v>0</v>
      </c>
      <c r="F764" s="16">
        <v>41504.999999999993</v>
      </c>
      <c r="G764" s="18">
        <v>444.65999999999997</v>
      </c>
    </row>
    <row r="765" spans="1:7" ht="15" customHeight="1" x14ac:dyDescent="0.2">
      <c r="A765" s="11" t="s">
        <v>640</v>
      </c>
      <c r="B765" s="19">
        <v>2</v>
      </c>
      <c r="C765" s="17">
        <v>0.43000000000000005</v>
      </c>
      <c r="D765" s="17">
        <v>0</v>
      </c>
      <c r="E765" s="17">
        <v>0</v>
      </c>
      <c r="F765" s="16">
        <v>3690</v>
      </c>
      <c r="G765" s="18">
        <v>10</v>
      </c>
    </row>
    <row r="766" spans="1:7" ht="15" customHeight="1" x14ac:dyDescent="0.2">
      <c r="A766" s="11" t="s">
        <v>98</v>
      </c>
      <c r="B766" s="19">
        <v>26</v>
      </c>
      <c r="C766" s="17">
        <v>39.340000000000018</v>
      </c>
      <c r="D766" s="17">
        <v>6.8000000000000007</v>
      </c>
      <c r="E766" s="17">
        <v>0</v>
      </c>
      <c r="F766" s="16">
        <v>19001</v>
      </c>
      <c r="G766" s="18">
        <v>324.73999999999995</v>
      </c>
    </row>
    <row r="767" spans="1:7" s="3" customFormat="1" ht="15" customHeight="1" x14ac:dyDescent="0.2">
      <c r="A767" s="11" t="s">
        <v>641</v>
      </c>
      <c r="B767" s="13">
        <v>173</v>
      </c>
      <c r="C767" s="14">
        <v>212.22000000000011</v>
      </c>
      <c r="D767" s="14">
        <v>23.630399999999998</v>
      </c>
      <c r="E767" s="14">
        <v>0</v>
      </c>
      <c r="F767" s="13">
        <f>SUM(F768:F772)</f>
        <v>112036</v>
      </c>
      <c r="G767" s="15">
        <f>SUM(G768:G772)</f>
        <v>1588.63</v>
      </c>
    </row>
    <row r="768" spans="1:7" ht="15" customHeight="1" x14ac:dyDescent="0.2">
      <c r="A768" s="11" t="s">
        <v>642</v>
      </c>
      <c r="B768" s="19">
        <v>45</v>
      </c>
      <c r="C768" s="17">
        <v>77.09</v>
      </c>
      <c r="D768" s="17">
        <v>8.6500000000000021</v>
      </c>
      <c r="E768" s="17">
        <v>0</v>
      </c>
      <c r="F768" s="16">
        <v>28230</v>
      </c>
      <c r="G768" s="18">
        <v>938.85</v>
      </c>
    </row>
    <row r="769" spans="1:7" ht="15" customHeight="1" x14ac:dyDescent="0.2">
      <c r="A769" s="11" t="s">
        <v>643</v>
      </c>
      <c r="B769" s="19">
        <v>62</v>
      </c>
      <c r="C769" s="17">
        <v>35.74</v>
      </c>
      <c r="D769" s="17">
        <v>3.9099999999999997</v>
      </c>
      <c r="E769" s="17">
        <v>0</v>
      </c>
      <c r="F769" s="16">
        <v>40789.000000000007</v>
      </c>
      <c r="G769" s="18">
        <v>231.78000000000006</v>
      </c>
    </row>
    <row r="770" spans="1:7" ht="15" customHeight="1" x14ac:dyDescent="0.2">
      <c r="A770" s="11" t="s">
        <v>644</v>
      </c>
      <c r="B770" s="19">
        <v>27</v>
      </c>
      <c r="C770" s="17">
        <v>33.790000000000006</v>
      </c>
      <c r="D770" s="17">
        <v>0.25</v>
      </c>
      <c r="E770" s="17">
        <v>0</v>
      </c>
      <c r="F770" s="16">
        <v>27484.000000000007</v>
      </c>
      <c r="G770" s="18">
        <v>268.00000000000006</v>
      </c>
    </row>
    <row r="771" spans="1:7" ht="15" customHeight="1" x14ac:dyDescent="0.2">
      <c r="A771" s="11" t="s">
        <v>645</v>
      </c>
      <c r="B771" s="19">
        <v>12</v>
      </c>
      <c r="C771" s="17">
        <v>28.5</v>
      </c>
      <c r="D771" s="17">
        <v>2.0399999999999998E-2</v>
      </c>
      <c r="E771" s="17">
        <v>0</v>
      </c>
      <c r="F771" s="16">
        <v>6174</v>
      </c>
      <c r="G771" s="18">
        <v>48.25</v>
      </c>
    </row>
    <row r="772" spans="1:7" ht="15" customHeight="1" x14ac:dyDescent="0.2">
      <c r="A772" s="11" t="s">
        <v>646</v>
      </c>
      <c r="B772" s="19">
        <v>27</v>
      </c>
      <c r="C772" s="17">
        <v>37.099999999999994</v>
      </c>
      <c r="D772" s="17">
        <v>10.799999999999997</v>
      </c>
      <c r="E772" s="17">
        <v>0</v>
      </c>
      <c r="F772" s="16">
        <v>9359</v>
      </c>
      <c r="G772" s="18">
        <v>101.75000000000001</v>
      </c>
    </row>
    <row r="773" spans="1:7" s="3" customFormat="1" ht="15" customHeight="1" x14ac:dyDescent="0.2">
      <c r="A773" s="11" t="s">
        <v>648</v>
      </c>
      <c r="B773" s="13">
        <v>416</v>
      </c>
      <c r="C773" s="14">
        <v>459.1</v>
      </c>
      <c r="D773" s="14">
        <v>84.425333333333313</v>
      </c>
      <c r="E773" s="14">
        <v>0</v>
      </c>
      <c r="F773" s="13">
        <f>SUM(F774:F778)</f>
        <v>120338.00000000001</v>
      </c>
      <c r="G773" s="15">
        <f>SUM(G774:G778)</f>
        <v>1922.0864999999997</v>
      </c>
    </row>
    <row r="774" spans="1:7" ht="15" customHeight="1" x14ac:dyDescent="0.2">
      <c r="A774" s="11" t="s">
        <v>647</v>
      </c>
      <c r="B774" s="19">
        <v>70</v>
      </c>
      <c r="C774" s="17">
        <v>103.82999999999998</v>
      </c>
      <c r="D774" s="17">
        <v>9.3133333333333326</v>
      </c>
      <c r="E774" s="17">
        <v>0</v>
      </c>
      <c r="F774" s="16">
        <v>30428.000000000007</v>
      </c>
      <c r="G774" s="18">
        <v>350.09000000000003</v>
      </c>
    </row>
    <row r="775" spans="1:7" ht="15" customHeight="1" x14ac:dyDescent="0.2">
      <c r="A775" s="11" t="s">
        <v>721</v>
      </c>
      <c r="B775" s="19">
        <v>135</v>
      </c>
      <c r="C775" s="17">
        <v>115.91999999999999</v>
      </c>
      <c r="D775" s="17">
        <v>29.239999999999995</v>
      </c>
      <c r="E775" s="17">
        <v>0</v>
      </c>
      <c r="F775" s="16">
        <v>10512.000000000004</v>
      </c>
      <c r="G775" s="18">
        <v>479.10750000000002</v>
      </c>
    </row>
    <row r="776" spans="1:7" ht="15" customHeight="1" x14ac:dyDescent="0.2">
      <c r="A776" s="11" t="s">
        <v>722</v>
      </c>
      <c r="B776" s="19">
        <v>28</v>
      </c>
      <c r="C776" s="17">
        <v>39.200000000000003</v>
      </c>
      <c r="D776" s="17">
        <v>0.2</v>
      </c>
      <c r="E776" s="17">
        <v>0</v>
      </c>
      <c r="F776" s="16">
        <v>46050</v>
      </c>
      <c r="G776" s="18">
        <v>198.82</v>
      </c>
    </row>
    <row r="777" spans="1:7" ht="15" customHeight="1" x14ac:dyDescent="0.2">
      <c r="A777" s="11" t="s">
        <v>723</v>
      </c>
      <c r="B777" s="19">
        <v>51</v>
      </c>
      <c r="C777" s="17">
        <v>71.790000000000006</v>
      </c>
      <c r="D777" s="17">
        <v>11.48</v>
      </c>
      <c r="E777" s="17">
        <v>0</v>
      </c>
      <c r="F777" s="16">
        <v>12520.000000000004</v>
      </c>
      <c r="G777" s="18">
        <v>223.22200000000004</v>
      </c>
    </row>
    <row r="778" spans="1:7" ht="15" customHeight="1" x14ac:dyDescent="0.2">
      <c r="A778" s="12" t="s">
        <v>724</v>
      </c>
      <c r="B778" s="21">
        <v>132</v>
      </c>
      <c r="C778" s="22">
        <v>128.36000000000007</v>
      </c>
      <c r="D778" s="22">
        <v>34.191999999999979</v>
      </c>
      <c r="E778" s="22">
        <v>0</v>
      </c>
      <c r="F778" s="23">
        <v>20828.000000000004</v>
      </c>
      <c r="G778" s="24">
        <v>670.84699999999975</v>
      </c>
    </row>
    <row r="779" spans="1:7" s="27" customFormat="1" ht="27.75" customHeight="1" x14ac:dyDescent="0.2">
      <c r="A779" s="33" t="s">
        <v>732</v>
      </c>
      <c r="B779" s="33"/>
      <c r="C779" s="33"/>
      <c r="D779" s="33"/>
      <c r="E779" s="33"/>
      <c r="F779" s="33"/>
      <c r="G779" s="33"/>
    </row>
    <row r="780" spans="1:7" s="27" customFormat="1" ht="18" customHeight="1" x14ac:dyDescent="0.25">
      <c r="A780" s="4" t="s">
        <v>19</v>
      </c>
      <c r="B780" s="5"/>
      <c r="C780" s="5"/>
      <c r="D780" s="5"/>
      <c r="E780" s="5"/>
      <c r="F780" s="5"/>
      <c r="G780" s="5"/>
    </row>
    <row r="781" spans="1:7" s="27" customFormat="1" ht="18" customHeight="1" x14ac:dyDescent="0.25">
      <c r="A781" s="28" t="s">
        <v>727</v>
      </c>
      <c r="B781" s="26"/>
      <c r="C781" s="26"/>
      <c r="D781" s="26"/>
      <c r="E781" s="25"/>
    </row>
  </sheetData>
  <mergeCells count="7">
    <mergeCell ref="A779:G779"/>
    <mergeCell ref="A1:G1"/>
    <mergeCell ref="A2:A3"/>
    <mergeCell ref="B2:B3"/>
    <mergeCell ref="C2:E2"/>
    <mergeCell ref="F2:F3"/>
    <mergeCell ref="G2:G3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rowBreaks count="2" manualBreakCount="2">
    <brk id="48" max="6" man="1"/>
    <brk id="28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</vt:lpstr>
      <vt:lpstr>'Cuadro 2 '!Área_de_impresión</vt:lpstr>
      <vt:lpstr>'Cuadro 2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BERTA CEDEÑO</cp:lastModifiedBy>
  <cp:lastPrinted>2025-08-04T13:52:53Z</cp:lastPrinted>
  <dcterms:created xsi:type="dcterms:W3CDTF">2025-06-13T19:57:55Z</dcterms:created>
  <dcterms:modified xsi:type="dcterms:W3CDTF">2025-08-04T13:53:11Z</dcterms:modified>
</cp:coreProperties>
</file>